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9375" windowHeight="4455"/>
  </bookViews>
  <sheets>
    <sheet name="Info" sheetId="3" r:id="rId1"/>
    <sheet name="Modified PERT" sheetId="2" r:id="rId2"/>
  </sheets>
  <definedNames>
    <definedName name="alpha1">'Modified PERT'!$I$6</definedName>
    <definedName name="alpha2">'Modified PERT'!$I$7</definedName>
    <definedName name="gamma">'Modified PERT'!$F$9</definedName>
    <definedName name="maximum">'Modified PERT'!$F$8</definedName>
    <definedName name="mean">'Modified PERT'!$I$5</definedName>
    <definedName name="minimum">'Modified PERT'!$F$6</definedName>
    <definedName name="most_likely">'Modified PERT'!$F$7</definedName>
  </definedNames>
  <calcPr calcId="125725"/>
</workbook>
</file>

<file path=xl/calcChain.xml><?xml version="1.0" encoding="utf-8"?>
<calcChain xmlns="http://schemas.openxmlformats.org/spreadsheetml/2006/main">
  <c r="I6" i="2"/>
  <c r="I7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B52"/>
  <c r="C52"/>
  <c r="B53"/>
  <c r="C53"/>
  <c r="B54"/>
  <c r="C54"/>
  <c r="B55"/>
  <c r="C55"/>
  <c r="B56"/>
  <c r="C56"/>
  <c r="B57"/>
  <c r="C57"/>
  <c r="B58"/>
  <c r="C58"/>
  <c r="B59"/>
  <c r="C59"/>
  <c r="B60"/>
  <c r="C60"/>
  <c r="B61"/>
  <c r="C61"/>
  <c r="B62"/>
  <c r="C62"/>
  <c r="B63"/>
  <c r="C63"/>
  <c r="B64"/>
  <c r="C64"/>
  <c r="B65"/>
  <c r="C65"/>
  <c r="B66"/>
  <c r="C66"/>
  <c r="B67"/>
  <c r="C67"/>
  <c r="B68"/>
  <c r="C68"/>
  <c r="B69"/>
  <c r="C69"/>
  <c r="B70"/>
  <c r="C70"/>
  <c r="B71"/>
  <c r="C71"/>
  <c r="B72"/>
  <c r="C72"/>
  <c r="B73"/>
  <c r="C73"/>
  <c r="B74"/>
  <c r="C74"/>
  <c r="B75"/>
  <c r="C75"/>
  <c r="B76"/>
  <c r="C76"/>
  <c r="B77"/>
  <c r="C77"/>
  <c r="B78"/>
  <c r="C78"/>
  <c r="B79"/>
  <c r="C79"/>
  <c r="B80"/>
  <c r="C80"/>
  <c r="B81"/>
  <c r="C81"/>
  <c r="B82"/>
  <c r="C82"/>
  <c r="B83"/>
  <c r="C83"/>
  <c r="B84"/>
  <c r="C84"/>
  <c r="B85"/>
  <c r="C85"/>
  <c r="B86"/>
  <c r="C86"/>
  <c r="B87"/>
  <c r="C87"/>
  <c r="B88"/>
  <c r="C88"/>
  <c r="B89"/>
  <c r="C89"/>
  <c r="B90"/>
  <c r="C90"/>
  <c r="B91"/>
  <c r="C91"/>
  <c r="B92"/>
  <c r="C92"/>
  <c r="B93"/>
  <c r="C93"/>
  <c r="B94"/>
  <c r="C94"/>
  <c r="B95"/>
  <c r="C95"/>
  <c r="B96"/>
  <c r="C96"/>
  <c r="B97"/>
  <c r="C97"/>
  <c r="B98"/>
  <c r="C98"/>
  <c r="B99"/>
  <c r="C99"/>
  <c r="B100"/>
  <c r="C100"/>
  <c r="B101"/>
  <c r="C101"/>
  <c r="B102"/>
  <c r="C102"/>
  <c r="B103"/>
  <c r="C103"/>
  <c r="B104"/>
  <c r="C104"/>
  <c r="B105"/>
  <c r="C105"/>
  <c r="B106"/>
  <c r="C106"/>
  <c r="E12" l="1"/>
</calcChain>
</file>

<file path=xl/sharedStrings.xml><?xml version="1.0" encoding="utf-8"?>
<sst xmlns="http://schemas.openxmlformats.org/spreadsheetml/2006/main" count="16" uniqueCount="16">
  <si>
    <t>min</t>
  </si>
  <si>
    <t>max</t>
  </si>
  <si>
    <t>x</t>
  </si>
  <si>
    <t>f(x)</t>
  </si>
  <si>
    <r>
      <t>a</t>
    </r>
    <r>
      <rPr>
        <sz val="10"/>
        <rFont val="Arial"/>
        <family val="2"/>
        <charset val="238"/>
      </rPr>
      <t>1</t>
    </r>
  </si>
  <si>
    <r>
      <t>a</t>
    </r>
    <r>
      <rPr>
        <sz val="10"/>
        <rFont val="Arial"/>
        <family val="2"/>
        <charset val="238"/>
      </rPr>
      <t>2</t>
    </r>
  </si>
  <si>
    <t>Modified PERT</t>
  </si>
  <si>
    <t>Pomocné výpočty</t>
  </si>
  <si>
    <t>váha</t>
  </si>
  <si>
    <t>str</t>
  </si>
  <si>
    <r>
      <t>Důležité</t>
    </r>
    <r>
      <rPr>
        <sz val="10"/>
        <color indexed="8"/>
        <rFont val="Times New Roman"/>
        <family val="1"/>
        <charset val="204"/>
      </rPr>
      <t xml:space="preserve">: Pokud str = (min+max)/2, pak rovnice není definovaná. Je proto zapotřebí přičíst velmi malou hodnotu </t>
    </r>
    <r>
      <rPr>
        <sz val="10"/>
        <color indexed="8"/>
        <rFont val="Times New Roman"/>
        <family val="1"/>
        <charset val="238"/>
      </rPr>
      <t>d</t>
    </r>
    <r>
      <rPr>
        <sz val="10"/>
        <color indexed="8"/>
        <rFont val="Times New Roman"/>
        <family val="1"/>
        <charset val="204"/>
      </rPr>
      <t xml:space="preserve">: str = (min+max)/2 + d </t>
    </r>
  </si>
  <si>
    <t>Změnu váhy lze provést snadno pomocí posuvníku. Přepočet hodnot a jejich grafická podoba probíhají automaticky.</t>
  </si>
  <si>
    <t>Příklad 5.1 – Modifikované BetaPERT rozdělení</t>
  </si>
  <si>
    <t>který udává váhu nejpravděpodobnější hodnoty. Tím je toto rozdělení velmi "tvarově" flexibilní.</t>
  </si>
  <si>
    <t xml:space="preserve">Modifikované BetaPERT rozdělení disponuje na rozdíl od klasického BetaPERT rozdělení navíc parametrem, </t>
  </si>
  <si>
    <t>Vstupní parametry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</si>
</sst>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Symbol"/>
      <family val="1"/>
      <charset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12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quotePrefix="1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/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0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5" fillId="2" borderId="16" xfId="0" applyFont="1" applyFill="1" applyBorder="1" applyAlignment="1">
      <alignment horizontal="left"/>
    </xf>
    <xf numFmtId="0" fontId="5" fillId="2" borderId="0" xfId="0" applyFont="1" applyFill="1" applyBorder="1"/>
    <xf numFmtId="0" fontId="2" fillId="0" borderId="0" xfId="0" applyFont="1"/>
    <xf numFmtId="0" fontId="12" fillId="0" borderId="0" xfId="0" applyFont="1"/>
    <xf numFmtId="0" fontId="2" fillId="2" borderId="20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0" fontId="10" fillId="3" borderId="13" xfId="0" applyFont="1" applyFill="1" applyBorder="1" applyAlignment="1">
      <alignment horizontal="left" wrapText="1"/>
    </xf>
    <xf numFmtId="0" fontId="10" fillId="3" borderId="14" xfId="0" applyFont="1" applyFill="1" applyBorder="1" applyAlignment="1">
      <alignment horizontal="left" wrapText="1"/>
    </xf>
    <xf numFmtId="0" fontId="10" fillId="3" borderId="17" xfId="0" applyFont="1" applyFill="1" applyBorder="1" applyAlignment="1">
      <alignment horizontal="left" wrapText="1"/>
    </xf>
    <xf numFmtId="0" fontId="10" fillId="3" borderId="18" xfId="0" applyFont="1" applyFill="1" applyBorder="1" applyAlignment="1">
      <alignment horizontal="left" wrapText="1"/>
    </xf>
    <xf numFmtId="0" fontId="10" fillId="3" borderId="19" xfId="0" applyFont="1" applyFill="1" applyBorder="1" applyAlignment="1">
      <alignment horizontal="left" wrapText="1"/>
    </xf>
    <xf numFmtId="0" fontId="0" fillId="2" borderId="13" xfId="0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1383940978939566"/>
          <c:y val="0.15410984674297487"/>
          <c:w val="0.83482233845556963"/>
          <c:h val="0.72945327458341414"/>
        </c:manualLayout>
      </c:layout>
      <c:scatterChart>
        <c:scatterStyle val="smoothMarker"/>
        <c:ser>
          <c:idx val="0"/>
          <c:order val="0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'Modified PERT'!$B$6:$B$106</c:f>
              <c:numCache>
                <c:formatCode>General</c:formatCode>
                <c:ptCount val="101"/>
                <c:pt idx="0">
                  <c:v>2</c:v>
                </c:pt>
                <c:pt idx="1">
                  <c:v>2.08</c:v>
                </c:pt>
                <c:pt idx="2">
                  <c:v>2.16</c:v>
                </c:pt>
                <c:pt idx="3">
                  <c:v>2.2400000000000002</c:v>
                </c:pt>
                <c:pt idx="4">
                  <c:v>2.3200000000000003</c:v>
                </c:pt>
                <c:pt idx="5">
                  <c:v>2.4000000000000004</c:v>
                </c:pt>
                <c:pt idx="6">
                  <c:v>2.4800000000000004</c:v>
                </c:pt>
                <c:pt idx="7">
                  <c:v>2.5600000000000005</c:v>
                </c:pt>
                <c:pt idx="8">
                  <c:v>2.6400000000000006</c:v>
                </c:pt>
                <c:pt idx="9">
                  <c:v>2.7200000000000006</c:v>
                </c:pt>
                <c:pt idx="10">
                  <c:v>2.8000000000000007</c:v>
                </c:pt>
                <c:pt idx="11">
                  <c:v>2.8800000000000008</c:v>
                </c:pt>
                <c:pt idx="12">
                  <c:v>2.9600000000000009</c:v>
                </c:pt>
                <c:pt idx="13">
                  <c:v>3.0400000000000009</c:v>
                </c:pt>
                <c:pt idx="14">
                  <c:v>3.120000000000001</c:v>
                </c:pt>
                <c:pt idx="15">
                  <c:v>3.2000000000000011</c:v>
                </c:pt>
                <c:pt idx="16">
                  <c:v>3.2800000000000011</c:v>
                </c:pt>
                <c:pt idx="17">
                  <c:v>3.3600000000000012</c:v>
                </c:pt>
                <c:pt idx="18">
                  <c:v>3.4400000000000013</c:v>
                </c:pt>
                <c:pt idx="19">
                  <c:v>3.5200000000000014</c:v>
                </c:pt>
                <c:pt idx="20">
                  <c:v>3.6000000000000014</c:v>
                </c:pt>
                <c:pt idx="21">
                  <c:v>3.6800000000000015</c:v>
                </c:pt>
                <c:pt idx="22">
                  <c:v>3.7600000000000016</c:v>
                </c:pt>
                <c:pt idx="23">
                  <c:v>3.8400000000000016</c:v>
                </c:pt>
                <c:pt idx="24">
                  <c:v>3.9200000000000017</c:v>
                </c:pt>
                <c:pt idx="25">
                  <c:v>4.0000000000000018</c:v>
                </c:pt>
                <c:pt idx="26">
                  <c:v>4.0800000000000018</c:v>
                </c:pt>
                <c:pt idx="27">
                  <c:v>4.1600000000000019</c:v>
                </c:pt>
                <c:pt idx="28">
                  <c:v>4.240000000000002</c:v>
                </c:pt>
                <c:pt idx="29">
                  <c:v>4.3200000000000021</c:v>
                </c:pt>
                <c:pt idx="30">
                  <c:v>4.4000000000000021</c:v>
                </c:pt>
                <c:pt idx="31">
                  <c:v>4.4800000000000022</c:v>
                </c:pt>
                <c:pt idx="32">
                  <c:v>4.5600000000000023</c:v>
                </c:pt>
                <c:pt idx="33">
                  <c:v>4.6400000000000023</c:v>
                </c:pt>
                <c:pt idx="34">
                  <c:v>4.7200000000000024</c:v>
                </c:pt>
                <c:pt idx="35">
                  <c:v>4.8000000000000025</c:v>
                </c:pt>
                <c:pt idx="36">
                  <c:v>4.8800000000000026</c:v>
                </c:pt>
                <c:pt idx="37">
                  <c:v>4.9600000000000026</c:v>
                </c:pt>
                <c:pt idx="38">
                  <c:v>5.0400000000000027</c:v>
                </c:pt>
                <c:pt idx="39">
                  <c:v>5.1200000000000028</c:v>
                </c:pt>
                <c:pt idx="40">
                  <c:v>5.2000000000000028</c:v>
                </c:pt>
                <c:pt idx="41">
                  <c:v>5.2800000000000029</c:v>
                </c:pt>
                <c:pt idx="42">
                  <c:v>5.360000000000003</c:v>
                </c:pt>
                <c:pt idx="43">
                  <c:v>5.4400000000000031</c:v>
                </c:pt>
                <c:pt idx="44">
                  <c:v>5.5200000000000031</c:v>
                </c:pt>
                <c:pt idx="45">
                  <c:v>5.6000000000000032</c:v>
                </c:pt>
                <c:pt idx="46">
                  <c:v>5.6800000000000033</c:v>
                </c:pt>
                <c:pt idx="47">
                  <c:v>5.7600000000000033</c:v>
                </c:pt>
                <c:pt idx="48">
                  <c:v>5.8400000000000034</c:v>
                </c:pt>
                <c:pt idx="49">
                  <c:v>5.9200000000000035</c:v>
                </c:pt>
                <c:pt idx="50">
                  <c:v>6.0000000000000036</c:v>
                </c:pt>
                <c:pt idx="51">
                  <c:v>6.0800000000000036</c:v>
                </c:pt>
                <c:pt idx="52">
                  <c:v>6.1600000000000037</c:v>
                </c:pt>
                <c:pt idx="53">
                  <c:v>6.2400000000000038</c:v>
                </c:pt>
                <c:pt idx="54">
                  <c:v>6.3200000000000038</c:v>
                </c:pt>
                <c:pt idx="55">
                  <c:v>6.4000000000000039</c:v>
                </c:pt>
                <c:pt idx="56">
                  <c:v>6.480000000000004</c:v>
                </c:pt>
                <c:pt idx="57">
                  <c:v>6.5600000000000041</c:v>
                </c:pt>
                <c:pt idx="58">
                  <c:v>6.6400000000000041</c:v>
                </c:pt>
                <c:pt idx="59">
                  <c:v>6.7200000000000042</c:v>
                </c:pt>
                <c:pt idx="60">
                  <c:v>6.8000000000000043</c:v>
                </c:pt>
                <c:pt idx="61">
                  <c:v>6.8800000000000043</c:v>
                </c:pt>
                <c:pt idx="62">
                  <c:v>6.9600000000000044</c:v>
                </c:pt>
                <c:pt idx="63">
                  <c:v>7.0400000000000045</c:v>
                </c:pt>
                <c:pt idx="64">
                  <c:v>7.1200000000000045</c:v>
                </c:pt>
                <c:pt idx="65">
                  <c:v>7.2000000000000046</c:v>
                </c:pt>
                <c:pt idx="66">
                  <c:v>7.2800000000000047</c:v>
                </c:pt>
                <c:pt idx="67">
                  <c:v>7.3600000000000048</c:v>
                </c:pt>
                <c:pt idx="68">
                  <c:v>7.4400000000000048</c:v>
                </c:pt>
                <c:pt idx="69">
                  <c:v>7.5200000000000049</c:v>
                </c:pt>
                <c:pt idx="70">
                  <c:v>7.600000000000005</c:v>
                </c:pt>
                <c:pt idx="71">
                  <c:v>7.680000000000005</c:v>
                </c:pt>
                <c:pt idx="72">
                  <c:v>7.7600000000000051</c:v>
                </c:pt>
                <c:pt idx="73">
                  <c:v>7.8400000000000052</c:v>
                </c:pt>
                <c:pt idx="74">
                  <c:v>7.9200000000000053</c:v>
                </c:pt>
                <c:pt idx="75">
                  <c:v>8.0000000000000053</c:v>
                </c:pt>
                <c:pt idx="76">
                  <c:v>8.0800000000000054</c:v>
                </c:pt>
                <c:pt idx="77">
                  <c:v>8.1600000000000055</c:v>
                </c:pt>
                <c:pt idx="78">
                  <c:v>8.2400000000000055</c:v>
                </c:pt>
                <c:pt idx="79">
                  <c:v>8.3200000000000056</c:v>
                </c:pt>
                <c:pt idx="80">
                  <c:v>8.4000000000000057</c:v>
                </c:pt>
                <c:pt idx="81">
                  <c:v>8.4800000000000058</c:v>
                </c:pt>
                <c:pt idx="82">
                  <c:v>8.5600000000000058</c:v>
                </c:pt>
                <c:pt idx="83">
                  <c:v>8.6400000000000059</c:v>
                </c:pt>
                <c:pt idx="84">
                  <c:v>8.720000000000006</c:v>
                </c:pt>
                <c:pt idx="85">
                  <c:v>8.800000000000006</c:v>
                </c:pt>
                <c:pt idx="86">
                  <c:v>8.8800000000000061</c:v>
                </c:pt>
                <c:pt idx="87">
                  <c:v>8.9600000000000062</c:v>
                </c:pt>
                <c:pt idx="88">
                  <c:v>9.0400000000000063</c:v>
                </c:pt>
                <c:pt idx="89">
                  <c:v>9.1200000000000063</c:v>
                </c:pt>
                <c:pt idx="90">
                  <c:v>9.2000000000000064</c:v>
                </c:pt>
                <c:pt idx="91">
                  <c:v>9.2800000000000065</c:v>
                </c:pt>
                <c:pt idx="92">
                  <c:v>9.3600000000000065</c:v>
                </c:pt>
                <c:pt idx="93">
                  <c:v>9.4400000000000066</c:v>
                </c:pt>
                <c:pt idx="94">
                  <c:v>9.5200000000000067</c:v>
                </c:pt>
                <c:pt idx="95">
                  <c:v>9.6000000000000068</c:v>
                </c:pt>
                <c:pt idx="96">
                  <c:v>9.6800000000000068</c:v>
                </c:pt>
                <c:pt idx="97">
                  <c:v>9.7600000000000069</c:v>
                </c:pt>
                <c:pt idx="98">
                  <c:v>9.840000000000007</c:v>
                </c:pt>
                <c:pt idx="99">
                  <c:v>9.920000000000007</c:v>
                </c:pt>
                <c:pt idx="100">
                  <c:v>10.000000000000007</c:v>
                </c:pt>
              </c:numCache>
            </c:numRef>
          </c:xVal>
          <c:yVal>
            <c:numRef>
              <c:f>'Modified PERT'!$C$6:$C$106</c:f>
              <c:numCache>
                <c:formatCode>General</c:formatCode>
                <c:ptCount val="101"/>
                <c:pt idx="0">
                  <c:v>0</c:v>
                </c:pt>
                <c:pt idx="1">
                  <c:v>6.2709438897668252E-2</c:v>
                </c:pt>
                <c:pt idx="2">
                  <c:v>8.7344232770845798E-2</c:v>
                </c:pt>
                <c:pt idx="3">
                  <c:v>0.10534122192722113</c:v>
                </c:pt>
                <c:pt idx="4">
                  <c:v>0.11976142867225363</c:v>
                </c:pt>
                <c:pt idx="5">
                  <c:v>0.13181065953052112</c:v>
                </c:pt>
                <c:pt idx="6">
                  <c:v>0.14211748998481591</c:v>
                </c:pt>
                <c:pt idx="7">
                  <c:v>0.15106142104499129</c:v>
                </c:pt>
                <c:pt idx="8">
                  <c:v>0.15889376561889143</c:v>
                </c:pt>
                <c:pt idx="9">
                  <c:v>0.16579196013541131</c:v>
                </c:pt>
                <c:pt idx="10">
                  <c:v>0.17188733854320964</c:v>
                </c:pt>
                <c:pt idx="11">
                  <c:v>0.17728070720289163</c:v>
                </c:pt>
                <c:pt idx="12">
                  <c:v>0.18205170649543914</c:v>
                </c:pt>
                <c:pt idx="13">
                  <c:v>0.18626475180628105</c:v>
                </c:pt>
                <c:pt idx="14">
                  <c:v>0.18997297228826543</c:v>
                </c:pt>
                <c:pt idx="15">
                  <c:v>0.19322091797818325</c:v>
                </c:pt>
                <c:pt idx="16">
                  <c:v>0.19604647748093551</c:v>
                </c:pt>
                <c:pt idx="17">
                  <c:v>0.1984822718307642</c:v>
                </c:pt>
                <c:pt idx="18">
                  <c:v>0.20055669033283505</c:v>
                </c:pt>
                <c:pt idx="19">
                  <c:v>0.20229467536368392</c:v>
                </c:pt>
                <c:pt idx="20">
                  <c:v>0.20371832716232252</c:v>
                </c:pt>
                <c:pt idx="21">
                  <c:v>0.20484737697582517</c:v>
                </c:pt>
                <c:pt idx="22">
                  <c:v>0.20569956222853011</c:v>
                </c:pt>
                <c:pt idx="23">
                  <c:v>0.2062909276221486</c:v>
                </c:pt>
                <c:pt idx="24">
                  <c:v>0.20663606944607812</c:v>
                </c:pt>
                <c:pt idx="25">
                  <c:v>0.20674833578793833</c:v>
                </c:pt>
                <c:pt idx="26">
                  <c:v>0.20663999209993883</c:v>
                </c:pt>
                <c:pt idx="27">
                  <c:v>0.20632235926024442</c:v>
                </c:pt>
                <c:pt idx="28">
                  <c:v>0.20580592958499627</c:v>
                </c:pt>
                <c:pt idx="29">
                  <c:v>0.20510046500661658</c:v>
                </c:pt>
                <c:pt idx="30">
                  <c:v>0.20421508070930777</c:v>
                </c:pt>
                <c:pt idx="31">
                  <c:v>0.20315831681519292</c:v>
                </c:pt>
                <c:pt idx="32">
                  <c:v>0.20193820018291603</c:v>
                </c:pt>
                <c:pt idx="33">
                  <c:v>0.20056229797132274</c:v>
                </c:pt>
                <c:pt idx="34">
                  <c:v>0.19903776430301265</c:v>
                </c:pt>
                <c:pt idx="35">
                  <c:v>0.19737138111358474</c:v>
                </c:pt>
                <c:pt idx="36">
                  <c:v>0.19556959407582955</c:v>
                </c:pt>
                <c:pt idx="37">
                  <c:v>0.1936385443317728</c:v>
                </c:pt>
                <c:pt idx="38">
                  <c:v>0.19158409664025131</c:v>
                </c:pt>
                <c:pt idx="39">
                  <c:v>0.18941186444675434</c:v>
                </c:pt>
                <c:pt idx="40">
                  <c:v>0.18712723230039616</c:v>
                </c:pt>
                <c:pt idx="41">
                  <c:v>0.18473537597610309</c:v>
                </c:pt>
                <c:pt idx="42">
                  <c:v>0.18224128060534273</c:v>
                </c:pt>
                <c:pt idx="43">
                  <c:v>0.17964975707359535</c:v>
                </c:pt>
                <c:pt idx="44">
                  <c:v>0.1769654569054131</c:v>
                </c:pt>
                <c:pt idx="45">
                  <c:v>0.17419288582685605</c:v>
                </c:pt>
                <c:pt idx="46">
                  <c:v>0.17133641616918022</c:v>
                </c:pt>
                <c:pt idx="47">
                  <c:v>0.16840029825595235</c:v>
                </c:pt>
                <c:pt idx="48">
                  <c:v>0.16538867089755049</c:v>
                </c:pt>
                <c:pt idx="49">
                  <c:v>0.16230557110167376</c:v>
                </c:pt>
                <c:pt idx="50">
                  <c:v>0.15915494309556433</c:v>
                </c:pt>
                <c:pt idx="51">
                  <c:v>0.15594064674474534</c:v>
                </c:pt>
                <c:pt idx="52">
                  <c:v>0.15266646544389273</c:v>
                </c:pt>
                <c:pt idx="53">
                  <c:v>0.14933611354773127</c:v>
                </c:pt>
                <c:pt idx="54">
                  <c:v>0.1459532434033757</c:v>
                </c:pt>
                <c:pt idx="55">
                  <c:v>0.14252145204015487</c:v>
                </c:pt>
                <c:pt idx="56">
                  <c:v>0.13904428756853873</c:v>
                </c:pt>
                <c:pt idx="57">
                  <c:v>0.13552525533622098</c:v>
                </c:pt>
                <c:pt idx="58">
                  <c:v>0.13196782388662739</c:v>
                </c:pt>
                <c:pt idx="59">
                  <c:v>0.12837543076305455</c:v>
                </c:pt>
                <c:pt idx="60">
                  <c:v>0.12475148820026397</c:v>
                </c:pt>
                <c:pt idx="61">
                  <c:v>0.1210993887446461</c:v>
                </c:pt>
                <c:pt idx="62">
                  <c:v>0.11742251084402484</c:v>
                </c:pt>
                <c:pt idx="63">
                  <c:v>0.11372422444881879</c:v>
                </c:pt>
                <c:pt idx="64">
                  <c:v>0.11000789666765393</c:v>
                </c:pt>
                <c:pt idx="65">
                  <c:v>0.10627689752269931</c:v>
                </c:pt>
                <c:pt idx="66">
                  <c:v>0.10253460585306692</c:v>
                </c:pt>
                <c:pt idx="67">
                  <c:v>9.8784415418710983E-2</c:v>
                </c:pt>
                <c:pt idx="68">
                  <c:v>9.5029741262548484E-2</c:v>
                </c:pt>
                <c:pt idx="69">
                  <c:v>9.1274026395231411E-2</c:v>
                </c:pt>
                <c:pt idx="70">
                  <c:v>8.7520748875417359E-2</c:v>
                </c:pt>
                <c:pt idx="71">
                  <c:v>8.3773429368899519E-2</c:v>
                </c:pt>
                <c:pt idx="72">
                  <c:v>8.0035639283053878E-2</c:v>
                </c:pt>
                <c:pt idx="73">
                  <c:v>7.6311009589405218E-2</c:v>
                </c:pt>
                <c:pt idx="74">
                  <c:v>7.2603240467545821E-2</c:v>
                </c:pt>
                <c:pt idx="75">
                  <c:v>6.8916111929312546E-2</c:v>
                </c:pt>
                <c:pt idx="76">
                  <c:v>6.5253495614550738E-2</c:v>
                </c:pt>
                <c:pt idx="77">
                  <c:v>6.1619367991031154E-2</c:v>
                </c:pt>
                <c:pt idx="78">
                  <c:v>5.8017825243944145E-2</c:v>
                </c:pt>
                <c:pt idx="79">
                  <c:v>5.4453100208763407E-2</c:v>
                </c:pt>
                <c:pt idx="80">
                  <c:v>5.0929581790580387E-2</c:v>
                </c:pt>
                <c:pt idx="81">
                  <c:v>4.745183743098734E-2</c:v>
                </c:pt>
                <c:pt idx="82">
                  <c:v>4.4024639341353804E-2</c:v>
                </c:pt>
                <c:pt idx="83">
                  <c:v>4.065299543521652E-2</c:v>
                </c:pt>
                <c:pt idx="84">
                  <c:v>3.7342186186844595E-2</c:v>
                </c:pt>
                <c:pt idx="85">
                  <c:v>3.4097809054973262E-2</c:v>
                </c:pt>
                <c:pt idx="86">
                  <c:v>3.0925832698089472E-2</c:v>
                </c:pt>
                <c:pt idx="87">
                  <c:v>2.783266406300728E-2</c:v>
                </c:pt>
                <c:pt idx="88">
                  <c:v>2.4825232703923273E-2</c:v>
                </c:pt>
                <c:pt idx="89">
                  <c:v>2.1911098643053805E-2</c:v>
                </c:pt>
                <c:pt idx="90">
                  <c:v>1.9098593171467504E-2</c:v>
                </c:pt>
                <c:pt idx="91">
                  <c:v>1.6397007046359133E-2</c:v>
                </c:pt>
                <c:pt idx="92">
                  <c:v>1.3816849184251219E-2</c:v>
                </c:pt>
                <c:pt idx="93">
                  <c:v>1.1370214487257205E-2</c:v>
                </c:pt>
                <c:pt idx="94">
                  <c:v>9.0713291479667859E-3</c:v>
                </c:pt>
                <c:pt idx="95">
                  <c:v>6.9374031331851495E-3</c:v>
                </c:pt>
                <c:pt idx="96">
                  <c:v>4.9900595280104112E-3</c:v>
                </c:pt>
                <c:pt idx="97">
                  <c:v>3.2579759358932988E-3</c:v>
                </c:pt>
                <c:pt idx="98">
                  <c:v>1.7825353626702062E-3</c:v>
                </c:pt>
                <c:pt idx="99">
                  <c:v>6.3342867573393843E-4</c:v>
                </c:pt>
                <c:pt idx="100">
                  <c:v>0</c:v>
                </c:pt>
              </c:numCache>
            </c:numRef>
          </c:yVal>
          <c:smooth val="1"/>
        </c:ser>
        <c:axId val="64984960"/>
        <c:axId val="64986496"/>
      </c:scatterChart>
      <c:valAx>
        <c:axId val="649849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4986496"/>
        <c:crosses val="autoZero"/>
        <c:crossBetween val="midCat"/>
      </c:valAx>
      <c:valAx>
        <c:axId val="64986496"/>
        <c:scaling>
          <c:orientation val="minMax"/>
          <c:min val="0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49849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://www.voseconsulting.com/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438149</xdr:colOff>
      <xdr:row>13</xdr:row>
      <xdr:rowOff>66675</xdr:rowOff>
    </xdr:from>
    <xdr:to>
      <xdr:col>12</xdr:col>
      <xdr:colOff>190500</xdr:colOff>
      <xdr:row>29</xdr:row>
      <xdr:rowOff>85725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190500</xdr:colOff>
      <xdr:row>0</xdr:row>
      <xdr:rowOff>0</xdr:rowOff>
    </xdr:from>
    <xdr:to>
      <xdr:col>4</xdr:col>
      <xdr:colOff>409575</xdr:colOff>
      <xdr:row>3</xdr:row>
      <xdr:rowOff>0</xdr:rowOff>
    </xdr:to>
    <xdr:pic>
      <xdr:nvPicPr>
        <xdr:cNvPr id="3176" name="Picture 104" descr="new_logo">
          <a:hlinkClick xmlns:r="http://schemas.openxmlformats.org/officeDocument/2006/relationships" r:id="rId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90500" y="0"/>
          <a:ext cx="2247900" cy="6000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0.20179</cdr:x>
      <cdr:y>0.03687</cdr:y>
    </cdr:from>
    <cdr:to>
      <cdr:x>0.79747</cdr:x>
      <cdr:y>0.13321</cdr:y>
    </cdr:to>
    <cdr:sp macro="" textlink="'Modified PERT'!$F$16">
      <cdr:nvSpPr>
        <cdr:cNvPr id="4097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866188" y="106059"/>
          <a:ext cx="2547563" cy="268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fld id="{BE911837-B8A0-4B77-9D8E-86E986A7EC5D}" type="TxLink">
            <a:rPr lang="cs-CZ" sz="900" b="1" i="0" strike="noStrike">
              <a:solidFill>
                <a:srgbClr val="000000"/>
              </a:solidFill>
              <a:latin typeface="Arial"/>
              <a:cs typeface="Arial"/>
            </a:rPr>
            <a:pPr algn="ctr" rtl="1">
              <a:defRPr sz="1000"/>
            </a:pPr>
            <a:t> </a:t>
          </a:fld>
          <a:endParaRPr lang="cs-CZ" sz="900" b="1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2"/>
  <sheetViews>
    <sheetView tabSelected="1" workbookViewId="0">
      <selection activeCell="A8" sqref="A8"/>
    </sheetView>
  </sheetViews>
  <sheetFormatPr defaultRowHeight="12.75"/>
  <sheetData>
    <row r="1" spans="1:1">
      <c r="A1" s="33" t="s">
        <v>12</v>
      </c>
    </row>
    <row r="3" spans="1:1">
      <c r="A3" s="32" t="s">
        <v>14</v>
      </c>
    </row>
    <row r="4" spans="1:1">
      <c r="A4" s="32" t="s">
        <v>13</v>
      </c>
    </row>
    <row r="6" spans="1:1">
      <c r="A6" s="32" t="s">
        <v>11</v>
      </c>
    </row>
    <row r="21" ht="10.5" customHeight="1"/>
    <row r="22" hidden="1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M106"/>
  <sheetViews>
    <sheetView workbookViewId="0">
      <selection activeCell="F3" sqref="F3"/>
    </sheetView>
  </sheetViews>
  <sheetFormatPr defaultRowHeight="12.75"/>
  <cols>
    <col min="1" max="1" width="3" customWidth="1"/>
    <col min="5" max="5" width="17.5703125" customWidth="1"/>
  </cols>
  <sheetData>
    <row r="1" spans="2:13" s="12" customFormat="1">
      <c r="B1" s="12">
        <v>19</v>
      </c>
    </row>
    <row r="2" spans="2:13" s="12" customFormat="1" ht="17.25" customHeight="1">
      <c r="F2" s="13" t="s">
        <v>6</v>
      </c>
    </row>
    <row r="3" spans="2:13" s="12" customFormat="1" ht="17.25" customHeight="1">
      <c r="E3" s="14"/>
    </row>
    <row r="4" spans="2:13">
      <c r="D4" s="1"/>
      <c r="E4" s="1"/>
      <c r="F4" s="1"/>
    </row>
    <row r="5" spans="2:13">
      <c r="B5" s="15" t="s">
        <v>2</v>
      </c>
      <c r="C5" s="16" t="s">
        <v>3</v>
      </c>
      <c r="E5" s="34" t="s">
        <v>15</v>
      </c>
      <c r="F5" s="35"/>
      <c r="H5" s="34" t="s">
        <v>7</v>
      </c>
      <c r="I5" s="35"/>
    </row>
    <row r="6" spans="2:13">
      <c r="B6" s="2">
        <f>minimum</f>
        <v>2</v>
      </c>
      <c r="C6" s="4">
        <f t="shared" ref="C6:C37" si="0">((B6-minimum)/(maximum-minimum))^(alpha1-1)*(1-(B6-minimum)/(maximum-minimum))^(alpha2-1)/EXP(GAMMALN(alpha1)+GAMMALN(alpha2)-GAMMALN(alpha1+alpha2))/(maximum-minimum)</f>
        <v>0</v>
      </c>
      <c r="E6" s="17" t="s">
        <v>0</v>
      </c>
      <c r="F6" s="10">
        <v>2</v>
      </c>
      <c r="H6" s="6" t="s">
        <v>4</v>
      </c>
      <c r="I6" s="7">
        <f>1+gamma*(most_likely-minimum)/(maximum-minimum)</f>
        <v>1.5</v>
      </c>
    </row>
    <row r="7" spans="2:13">
      <c r="B7" s="2">
        <f t="shared" ref="B7:B38" si="1">B6+(maximum-minimum)/100</f>
        <v>2.08</v>
      </c>
      <c r="C7" s="4">
        <f t="shared" si="0"/>
        <v>6.2709438897668252E-2</v>
      </c>
      <c r="E7" s="18" t="s">
        <v>9</v>
      </c>
      <c r="F7" s="11">
        <v>4</v>
      </c>
      <c r="H7" s="8" t="s">
        <v>5</v>
      </c>
      <c r="I7" s="9">
        <f>1+gamma*(maximum-most_likely)/(maximum-minimum)</f>
        <v>2.5</v>
      </c>
    </row>
    <row r="8" spans="2:13">
      <c r="B8" s="2">
        <f t="shared" si="1"/>
        <v>2.16</v>
      </c>
      <c r="C8" s="4">
        <f t="shared" si="0"/>
        <v>8.7344232770845798E-2</v>
      </c>
      <c r="E8" s="18" t="s">
        <v>1</v>
      </c>
      <c r="F8" s="11">
        <v>10</v>
      </c>
    </row>
    <row r="9" spans="2:13">
      <c r="B9" s="2">
        <f t="shared" si="1"/>
        <v>2.2400000000000002</v>
      </c>
      <c r="C9" s="4">
        <f t="shared" si="0"/>
        <v>0.10534122192722113</v>
      </c>
      <c r="E9" s="19" t="s">
        <v>8</v>
      </c>
      <c r="F9" s="20">
        <v>2</v>
      </c>
    </row>
    <row r="10" spans="2:13" ht="13.5" thickBot="1">
      <c r="B10" s="2">
        <f t="shared" si="1"/>
        <v>2.3200000000000003</v>
      </c>
      <c r="C10" s="4">
        <f t="shared" si="0"/>
        <v>0.11976142867225363</v>
      </c>
    </row>
    <row r="11" spans="2:13">
      <c r="B11" s="2">
        <f t="shared" si="1"/>
        <v>2.4000000000000004</v>
      </c>
      <c r="C11" s="4">
        <f t="shared" si="0"/>
        <v>0.13181065953052112</v>
      </c>
      <c r="E11" s="21"/>
      <c r="F11" s="22"/>
      <c r="G11" s="22"/>
      <c r="H11" s="22"/>
      <c r="I11" s="22"/>
      <c r="J11" s="42"/>
      <c r="K11" s="42"/>
      <c r="L11" s="42"/>
      <c r="M11" s="23"/>
    </row>
    <row r="12" spans="2:13">
      <c r="B12" s="2">
        <f t="shared" si="1"/>
        <v>2.4800000000000004</v>
      </c>
      <c r="C12" s="4">
        <f t="shared" si="0"/>
        <v>0.14211748998481591</v>
      </c>
      <c r="E12" s="24" t="str">
        <f>CONCATENATE("Použitý vzorec: = CB.Beta(",alpha1,",",alpha2,")*",maximum-minimum,"+",minimum)</f>
        <v>Použitý vzorec: = CB.Beta(1,5,2,5)*8+2</v>
      </c>
      <c r="F12" s="25"/>
      <c r="G12" s="25"/>
      <c r="H12" s="25"/>
      <c r="I12" s="31">
        <v>1</v>
      </c>
      <c r="J12" s="25"/>
      <c r="K12" s="25"/>
      <c r="L12" s="25"/>
      <c r="M12" s="30">
        <v>15</v>
      </c>
    </row>
    <row r="13" spans="2:13">
      <c r="B13" s="2">
        <f t="shared" si="1"/>
        <v>2.5600000000000005</v>
      </c>
      <c r="C13" s="4">
        <f t="shared" si="0"/>
        <v>0.15106142104499129</v>
      </c>
      <c r="E13" s="24"/>
      <c r="F13" s="25"/>
      <c r="G13" s="25"/>
      <c r="H13" s="25"/>
      <c r="I13" s="25"/>
      <c r="J13" s="25"/>
      <c r="K13" s="25"/>
      <c r="L13" s="25"/>
      <c r="M13" s="26"/>
    </row>
    <row r="14" spans="2:13">
      <c r="B14" s="2">
        <f t="shared" si="1"/>
        <v>2.6400000000000006</v>
      </c>
      <c r="C14" s="4">
        <f t="shared" si="0"/>
        <v>0.15889376561889143</v>
      </c>
      <c r="E14" s="24"/>
      <c r="F14" s="25"/>
      <c r="G14" s="25"/>
      <c r="H14" s="25"/>
      <c r="I14" s="25"/>
      <c r="J14" s="25"/>
      <c r="K14" s="25"/>
      <c r="L14" s="25"/>
      <c r="M14" s="26"/>
    </row>
    <row r="15" spans="2:13">
      <c r="B15" s="2">
        <f t="shared" si="1"/>
        <v>2.7200000000000006</v>
      </c>
      <c r="C15" s="4">
        <f t="shared" si="0"/>
        <v>0.16579196013541131</v>
      </c>
      <c r="E15" s="24"/>
      <c r="F15" s="25"/>
      <c r="G15" s="25"/>
      <c r="H15" s="25"/>
      <c r="I15" s="25"/>
      <c r="J15" s="25"/>
      <c r="K15" s="25"/>
      <c r="L15" s="25"/>
      <c r="M15" s="26"/>
    </row>
    <row r="16" spans="2:13">
      <c r="B16" s="2">
        <f t="shared" si="1"/>
        <v>2.8000000000000007</v>
      </c>
      <c r="C16" s="4">
        <f t="shared" si="0"/>
        <v>0.17188733854320964</v>
      </c>
      <c r="E16" s="24"/>
      <c r="F16" s="25"/>
      <c r="G16" s="25"/>
      <c r="H16" s="25"/>
      <c r="I16" s="25"/>
      <c r="J16" s="25"/>
      <c r="K16" s="25"/>
      <c r="L16" s="25"/>
      <c r="M16" s="26"/>
    </row>
    <row r="17" spans="2:13">
      <c r="B17" s="2">
        <f t="shared" si="1"/>
        <v>2.8800000000000008</v>
      </c>
      <c r="C17" s="4">
        <f t="shared" si="0"/>
        <v>0.17728070720289163</v>
      </c>
      <c r="E17" s="24"/>
      <c r="F17" s="25"/>
      <c r="G17" s="25"/>
      <c r="H17" s="25"/>
      <c r="I17" s="25"/>
      <c r="J17" s="25"/>
      <c r="K17" s="25"/>
      <c r="L17" s="25"/>
      <c r="M17" s="26"/>
    </row>
    <row r="18" spans="2:13">
      <c r="B18" s="2">
        <f t="shared" si="1"/>
        <v>2.9600000000000009</v>
      </c>
      <c r="C18" s="4">
        <f t="shared" si="0"/>
        <v>0.18205170649543914</v>
      </c>
      <c r="E18" s="24"/>
      <c r="F18" s="25"/>
      <c r="G18" s="25"/>
      <c r="H18" s="25"/>
      <c r="I18" s="25"/>
      <c r="J18" s="25"/>
      <c r="K18" s="25"/>
      <c r="L18" s="25"/>
      <c r="M18" s="26"/>
    </row>
    <row r="19" spans="2:13">
      <c r="B19" s="2">
        <f t="shared" si="1"/>
        <v>3.0400000000000009</v>
      </c>
      <c r="C19" s="4">
        <f t="shared" si="0"/>
        <v>0.18626475180628105</v>
      </c>
      <c r="E19" s="24"/>
      <c r="F19" s="25"/>
      <c r="G19" s="25"/>
      <c r="H19" s="25"/>
      <c r="I19" s="25"/>
      <c r="J19" s="25"/>
      <c r="K19" s="25"/>
      <c r="L19" s="25"/>
      <c r="M19" s="26"/>
    </row>
    <row r="20" spans="2:13">
      <c r="B20" s="2">
        <f t="shared" si="1"/>
        <v>3.120000000000001</v>
      </c>
      <c r="C20" s="4">
        <f t="shared" si="0"/>
        <v>0.18997297228826543</v>
      </c>
      <c r="E20" s="24"/>
      <c r="F20" s="25"/>
      <c r="G20" s="25"/>
      <c r="H20" s="25"/>
      <c r="I20" s="25"/>
      <c r="J20" s="25"/>
      <c r="K20" s="25"/>
      <c r="L20" s="25"/>
      <c r="M20" s="26"/>
    </row>
    <row r="21" spans="2:13">
      <c r="B21" s="2">
        <f t="shared" si="1"/>
        <v>3.2000000000000011</v>
      </c>
      <c r="C21" s="4">
        <f t="shared" si="0"/>
        <v>0.19322091797818325</v>
      </c>
      <c r="E21" s="24"/>
      <c r="F21" s="25"/>
      <c r="G21" s="25"/>
      <c r="H21" s="25"/>
      <c r="I21" s="25"/>
      <c r="J21" s="25"/>
      <c r="K21" s="25"/>
      <c r="L21" s="25"/>
      <c r="M21" s="26"/>
    </row>
    <row r="22" spans="2:13">
      <c r="B22" s="2">
        <f t="shared" si="1"/>
        <v>3.2800000000000011</v>
      </c>
      <c r="C22" s="4">
        <f t="shared" si="0"/>
        <v>0.19604647748093551</v>
      </c>
      <c r="E22" s="24"/>
      <c r="F22" s="25"/>
      <c r="G22" s="25"/>
      <c r="H22" s="25"/>
      <c r="I22" s="25"/>
      <c r="J22" s="25"/>
      <c r="K22" s="25"/>
      <c r="L22" s="25"/>
      <c r="M22" s="26"/>
    </row>
    <row r="23" spans="2:13">
      <c r="B23" s="2">
        <f t="shared" si="1"/>
        <v>3.3600000000000012</v>
      </c>
      <c r="C23" s="4">
        <f t="shared" si="0"/>
        <v>0.1984822718307642</v>
      </c>
      <c r="E23" s="24"/>
      <c r="F23" s="25"/>
      <c r="G23" s="25"/>
      <c r="H23" s="25"/>
      <c r="I23" s="25"/>
      <c r="J23" s="25"/>
      <c r="K23" s="25"/>
      <c r="L23" s="25"/>
      <c r="M23" s="26"/>
    </row>
    <row r="24" spans="2:13">
      <c r="B24" s="2">
        <f t="shared" si="1"/>
        <v>3.4400000000000013</v>
      </c>
      <c r="C24" s="4">
        <f t="shared" si="0"/>
        <v>0.20055669033283505</v>
      </c>
      <c r="E24" s="24"/>
      <c r="F24" s="25"/>
      <c r="G24" s="25"/>
      <c r="H24" s="25"/>
      <c r="I24" s="25"/>
      <c r="J24" s="25"/>
      <c r="K24" s="25"/>
      <c r="L24" s="25"/>
      <c r="M24" s="26"/>
    </row>
    <row r="25" spans="2:13">
      <c r="B25" s="2">
        <f t="shared" si="1"/>
        <v>3.5200000000000014</v>
      </c>
      <c r="C25" s="4">
        <f t="shared" si="0"/>
        <v>0.20229467536368392</v>
      </c>
      <c r="E25" s="24"/>
      <c r="F25" s="25"/>
      <c r="G25" s="25"/>
      <c r="H25" s="25"/>
      <c r="I25" s="25"/>
      <c r="J25" s="25"/>
      <c r="K25" s="25"/>
      <c r="L25" s="25"/>
      <c r="M25" s="26"/>
    </row>
    <row r="26" spans="2:13">
      <c r="B26" s="2">
        <f t="shared" si="1"/>
        <v>3.6000000000000014</v>
      </c>
      <c r="C26" s="4">
        <f t="shared" si="0"/>
        <v>0.20371832716232252</v>
      </c>
      <c r="E26" s="24"/>
      <c r="F26" s="25"/>
      <c r="G26" s="25"/>
      <c r="H26" s="25"/>
      <c r="I26" s="25"/>
      <c r="J26" s="25"/>
      <c r="K26" s="25"/>
      <c r="L26" s="25"/>
      <c r="M26" s="26"/>
    </row>
    <row r="27" spans="2:13">
      <c r="B27" s="2">
        <f t="shared" si="1"/>
        <v>3.6800000000000015</v>
      </c>
      <c r="C27" s="4">
        <f t="shared" si="0"/>
        <v>0.20484737697582517</v>
      </c>
      <c r="E27" s="24"/>
      <c r="F27" s="25"/>
      <c r="G27" s="25"/>
      <c r="H27" s="25"/>
      <c r="I27" s="25"/>
      <c r="J27" s="25"/>
      <c r="K27" s="25"/>
      <c r="L27" s="25"/>
      <c r="M27" s="26"/>
    </row>
    <row r="28" spans="2:13">
      <c r="B28" s="2">
        <f t="shared" si="1"/>
        <v>3.7600000000000016</v>
      </c>
      <c r="C28" s="4">
        <f t="shared" si="0"/>
        <v>0.20569956222853011</v>
      </c>
      <c r="E28" s="24"/>
      <c r="F28" s="25"/>
      <c r="G28" s="25"/>
      <c r="H28" s="25"/>
      <c r="I28" s="25"/>
      <c r="J28" s="25"/>
      <c r="K28" s="25"/>
      <c r="L28" s="25"/>
      <c r="M28" s="26"/>
    </row>
    <row r="29" spans="2:13">
      <c r="B29" s="2">
        <f t="shared" si="1"/>
        <v>3.8400000000000016</v>
      </c>
      <c r="C29" s="4">
        <f t="shared" si="0"/>
        <v>0.2062909276221486</v>
      </c>
      <c r="E29" s="24"/>
      <c r="F29" s="25"/>
      <c r="G29" s="25"/>
      <c r="H29" s="25"/>
      <c r="I29" s="25"/>
      <c r="J29" s="25"/>
      <c r="K29" s="25"/>
      <c r="L29" s="25"/>
      <c r="M29" s="26"/>
    </row>
    <row r="30" spans="2:13">
      <c r="B30" s="2">
        <f t="shared" si="1"/>
        <v>3.9200000000000017</v>
      </c>
      <c r="C30" s="4">
        <f t="shared" si="0"/>
        <v>0.20663606944607812</v>
      </c>
      <c r="E30" s="24"/>
      <c r="F30" s="25"/>
      <c r="G30" s="25"/>
      <c r="H30" s="25"/>
      <c r="I30" s="25"/>
      <c r="J30" s="25"/>
      <c r="K30" s="25"/>
      <c r="L30" s="25"/>
      <c r="M30" s="26"/>
    </row>
    <row r="31" spans="2:13" ht="13.5" thickBot="1">
      <c r="B31" s="2">
        <f t="shared" si="1"/>
        <v>4.0000000000000018</v>
      </c>
      <c r="C31" s="4">
        <f t="shared" si="0"/>
        <v>0.20674833578793833</v>
      </c>
      <c r="E31" s="24"/>
      <c r="F31" s="25"/>
      <c r="G31" s="25"/>
      <c r="H31" s="25"/>
      <c r="I31" s="25"/>
      <c r="J31" s="25"/>
      <c r="K31" s="25"/>
      <c r="L31" s="25"/>
      <c r="M31" s="26"/>
    </row>
    <row r="32" spans="2:13">
      <c r="B32" s="2">
        <f t="shared" si="1"/>
        <v>4.0800000000000018</v>
      </c>
      <c r="C32" s="4">
        <f t="shared" si="0"/>
        <v>0.20663999209993883</v>
      </c>
      <c r="E32" s="24"/>
      <c r="F32" s="36" t="s">
        <v>10</v>
      </c>
      <c r="G32" s="37"/>
      <c r="H32" s="37"/>
      <c r="I32" s="37"/>
      <c r="J32" s="37"/>
      <c r="K32" s="37"/>
      <c r="L32" s="38"/>
      <c r="M32" s="26"/>
    </row>
    <row r="33" spans="2:13" ht="13.5" thickBot="1">
      <c r="B33" s="2">
        <f t="shared" si="1"/>
        <v>4.1600000000000019</v>
      </c>
      <c r="C33" s="4">
        <f t="shared" si="0"/>
        <v>0.20632235926024442</v>
      </c>
      <c r="E33" s="24"/>
      <c r="F33" s="39"/>
      <c r="G33" s="40"/>
      <c r="H33" s="40"/>
      <c r="I33" s="40"/>
      <c r="J33" s="40"/>
      <c r="K33" s="40"/>
      <c r="L33" s="41"/>
      <c r="M33" s="26"/>
    </row>
    <row r="34" spans="2:13" ht="13.5" thickBot="1">
      <c r="B34" s="2">
        <f t="shared" si="1"/>
        <v>4.240000000000002</v>
      </c>
      <c r="C34" s="4">
        <f t="shared" si="0"/>
        <v>0.20580592958499627</v>
      </c>
      <c r="E34" s="27"/>
      <c r="F34" s="28"/>
      <c r="G34" s="28"/>
      <c r="H34" s="28"/>
      <c r="I34" s="28"/>
      <c r="J34" s="28"/>
      <c r="K34" s="28"/>
      <c r="L34" s="28"/>
      <c r="M34" s="29"/>
    </row>
    <row r="35" spans="2:13">
      <c r="B35" s="2">
        <f t="shared" si="1"/>
        <v>4.3200000000000021</v>
      </c>
      <c r="C35" s="4">
        <f t="shared" si="0"/>
        <v>0.20510046500661658</v>
      </c>
    </row>
    <row r="36" spans="2:13">
      <c r="B36" s="2">
        <f t="shared" si="1"/>
        <v>4.4000000000000021</v>
      </c>
      <c r="C36" s="4">
        <f t="shared" si="0"/>
        <v>0.20421508070930777</v>
      </c>
    </row>
    <row r="37" spans="2:13">
      <c r="B37" s="2">
        <f t="shared" si="1"/>
        <v>4.4800000000000022</v>
      </c>
      <c r="C37" s="4">
        <f t="shared" si="0"/>
        <v>0.20315831681519292</v>
      </c>
    </row>
    <row r="38" spans="2:13">
      <c r="B38" s="2">
        <f t="shared" si="1"/>
        <v>4.5600000000000023</v>
      </c>
      <c r="C38" s="4">
        <f t="shared" ref="C38:C69" si="2">((B38-minimum)/(maximum-minimum))^(alpha1-1)*(1-(B38-minimum)/(maximum-minimum))^(alpha2-1)/EXP(GAMMALN(alpha1)+GAMMALN(alpha2)-GAMMALN(alpha1+alpha2))/(maximum-minimum)</f>
        <v>0.20193820018291603</v>
      </c>
    </row>
    <row r="39" spans="2:13">
      <c r="B39" s="2">
        <f t="shared" ref="B39:B70" si="3">B38+(maximum-minimum)/100</f>
        <v>4.6400000000000023</v>
      </c>
      <c r="C39" s="4">
        <f t="shared" si="2"/>
        <v>0.20056229797132274</v>
      </c>
    </row>
    <row r="40" spans="2:13">
      <c r="B40" s="2">
        <f t="shared" si="3"/>
        <v>4.7200000000000024</v>
      </c>
      <c r="C40" s="4">
        <f t="shared" si="2"/>
        <v>0.19903776430301265</v>
      </c>
    </row>
    <row r="41" spans="2:13">
      <c r="B41" s="2">
        <f t="shared" si="3"/>
        <v>4.8000000000000025</v>
      </c>
      <c r="C41" s="4">
        <f t="shared" si="2"/>
        <v>0.19737138111358474</v>
      </c>
    </row>
    <row r="42" spans="2:13">
      <c r="B42" s="2">
        <f t="shared" si="3"/>
        <v>4.8800000000000026</v>
      </c>
      <c r="C42" s="4">
        <f t="shared" si="2"/>
        <v>0.19556959407582955</v>
      </c>
    </row>
    <row r="43" spans="2:13">
      <c r="B43" s="2">
        <f t="shared" si="3"/>
        <v>4.9600000000000026</v>
      </c>
      <c r="C43" s="4">
        <f t="shared" si="2"/>
        <v>0.1936385443317728</v>
      </c>
    </row>
    <row r="44" spans="2:13">
      <c r="B44" s="2">
        <f t="shared" si="3"/>
        <v>5.0400000000000027</v>
      </c>
      <c r="C44" s="4">
        <f t="shared" si="2"/>
        <v>0.19158409664025131</v>
      </c>
    </row>
    <row r="45" spans="2:13">
      <c r="B45" s="2">
        <f t="shared" si="3"/>
        <v>5.1200000000000028</v>
      </c>
      <c r="C45" s="4">
        <f t="shared" si="2"/>
        <v>0.18941186444675434</v>
      </c>
    </row>
    <row r="46" spans="2:13">
      <c r="B46" s="2">
        <f t="shared" si="3"/>
        <v>5.2000000000000028</v>
      </c>
      <c r="C46" s="4">
        <f t="shared" si="2"/>
        <v>0.18712723230039616</v>
      </c>
    </row>
    <row r="47" spans="2:13">
      <c r="B47" s="2">
        <f t="shared" si="3"/>
        <v>5.2800000000000029</v>
      </c>
      <c r="C47" s="4">
        <f t="shared" si="2"/>
        <v>0.18473537597610309</v>
      </c>
    </row>
    <row r="48" spans="2:13">
      <c r="B48" s="2">
        <f t="shared" si="3"/>
        <v>5.360000000000003</v>
      </c>
      <c r="C48" s="4">
        <f t="shared" si="2"/>
        <v>0.18224128060534273</v>
      </c>
    </row>
    <row r="49" spans="2:3">
      <c r="B49" s="2">
        <f t="shared" si="3"/>
        <v>5.4400000000000031</v>
      </c>
      <c r="C49" s="4">
        <f t="shared" si="2"/>
        <v>0.17964975707359535</v>
      </c>
    </row>
    <row r="50" spans="2:3">
      <c r="B50" s="2">
        <f t="shared" si="3"/>
        <v>5.5200000000000031</v>
      </c>
      <c r="C50" s="4">
        <f t="shared" si="2"/>
        <v>0.1769654569054131</v>
      </c>
    </row>
    <row r="51" spans="2:3">
      <c r="B51" s="2">
        <f t="shared" si="3"/>
        <v>5.6000000000000032</v>
      </c>
      <c r="C51" s="4">
        <f t="shared" si="2"/>
        <v>0.17419288582685605</v>
      </c>
    </row>
    <row r="52" spans="2:3">
      <c r="B52" s="2">
        <f t="shared" si="3"/>
        <v>5.6800000000000033</v>
      </c>
      <c r="C52" s="4">
        <f t="shared" si="2"/>
        <v>0.17133641616918022</v>
      </c>
    </row>
    <row r="53" spans="2:3">
      <c r="B53" s="2">
        <f t="shared" si="3"/>
        <v>5.7600000000000033</v>
      </c>
      <c r="C53" s="4">
        <f t="shared" si="2"/>
        <v>0.16840029825595235</v>
      </c>
    </row>
    <row r="54" spans="2:3">
      <c r="B54" s="2">
        <f t="shared" si="3"/>
        <v>5.8400000000000034</v>
      </c>
      <c r="C54" s="4">
        <f t="shared" si="2"/>
        <v>0.16538867089755049</v>
      </c>
    </row>
    <row r="55" spans="2:3">
      <c r="B55" s="2">
        <f t="shared" si="3"/>
        <v>5.9200000000000035</v>
      </c>
      <c r="C55" s="4">
        <f t="shared" si="2"/>
        <v>0.16230557110167376</v>
      </c>
    </row>
    <row r="56" spans="2:3">
      <c r="B56" s="2">
        <f t="shared" si="3"/>
        <v>6.0000000000000036</v>
      </c>
      <c r="C56" s="4">
        <f t="shared" si="2"/>
        <v>0.15915494309556433</v>
      </c>
    </row>
    <row r="57" spans="2:3">
      <c r="B57" s="2">
        <f t="shared" si="3"/>
        <v>6.0800000000000036</v>
      </c>
      <c r="C57" s="4">
        <f t="shared" si="2"/>
        <v>0.15594064674474534</v>
      </c>
    </row>
    <row r="58" spans="2:3">
      <c r="B58" s="2">
        <f t="shared" si="3"/>
        <v>6.1600000000000037</v>
      </c>
      <c r="C58" s="4">
        <f t="shared" si="2"/>
        <v>0.15266646544389273</v>
      </c>
    </row>
    <row r="59" spans="2:3">
      <c r="B59" s="2">
        <f t="shared" si="3"/>
        <v>6.2400000000000038</v>
      </c>
      <c r="C59" s="4">
        <f t="shared" si="2"/>
        <v>0.14933611354773127</v>
      </c>
    </row>
    <row r="60" spans="2:3">
      <c r="B60" s="2">
        <f t="shared" si="3"/>
        <v>6.3200000000000038</v>
      </c>
      <c r="C60" s="4">
        <f t="shared" si="2"/>
        <v>0.1459532434033757</v>
      </c>
    </row>
    <row r="61" spans="2:3">
      <c r="B61" s="2">
        <f t="shared" si="3"/>
        <v>6.4000000000000039</v>
      </c>
      <c r="C61" s="4">
        <f t="shared" si="2"/>
        <v>0.14252145204015487</v>
      </c>
    </row>
    <row r="62" spans="2:3">
      <c r="B62" s="2">
        <f t="shared" si="3"/>
        <v>6.480000000000004</v>
      </c>
      <c r="C62" s="4">
        <f t="shared" si="2"/>
        <v>0.13904428756853873</v>
      </c>
    </row>
    <row r="63" spans="2:3">
      <c r="B63" s="2">
        <f t="shared" si="3"/>
        <v>6.5600000000000041</v>
      </c>
      <c r="C63" s="4">
        <f t="shared" si="2"/>
        <v>0.13552525533622098</v>
      </c>
    </row>
    <row r="64" spans="2:3">
      <c r="B64" s="2">
        <f t="shared" si="3"/>
        <v>6.6400000000000041</v>
      </c>
      <c r="C64" s="4">
        <f t="shared" si="2"/>
        <v>0.13196782388662739</v>
      </c>
    </row>
    <row r="65" spans="2:3">
      <c r="B65" s="2">
        <f t="shared" si="3"/>
        <v>6.7200000000000042</v>
      </c>
      <c r="C65" s="4">
        <f t="shared" si="2"/>
        <v>0.12837543076305455</v>
      </c>
    </row>
    <row r="66" spans="2:3">
      <c r="B66" s="2">
        <f t="shared" si="3"/>
        <v>6.8000000000000043</v>
      </c>
      <c r="C66" s="4">
        <f t="shared" si="2"/>
        <v>0.12475148820026397</v>
      </c>
    </row>
    <row r="67" spans="2:3">
      <c r="B67" s="2">
        <f t="shared" si="3"/>
        <v>6.8800000000000043</v>
      </c>
      <c r="C67" s="4">
        <f t="shared" si="2"/>
        <v>0.1210993887446461</v>
      </c>
    </row>
    <row r="68" spans="2:3">
      <c r="B68" s="2">
        <f t="shared" si="3"/>
        <v>6.9600000000000044</v>
      </c>
      <c r="C68" s="4">
        <f t="shared" si="2"/>
        <v>0.11742251084402484</v>
      </c>
    </row>
    <row r="69" spans="2:3">
      <c r="B69" s="2">
        <f t="shared" si="3"/>
        <v>7.0400000000000045</v>
      </c>
      <c r="C69" s="4">
        <f t="shared" si="2"/>
        <v>0.11372422444881879</v>
      </c>
    </row>
    <row r="70" spans="2:3">
      <c r="B70" s="2">
        <f t="shared" si="3"/>
        <v>7.1200000000000045</v>
      </c>
      <c r="C70" s="4">
        <f t="shared" ref="C70:C101" si="4">((B70-minimum)/(maximum-minimum))^(alpha1-1)*(1-(B70-minimum)/(maximum-minimum))^(alpha2-1)/EXP(GAMMALN(alpha1)+GAMMALN(alpha2)-GAMMALN(alpha1+alpha2))/(maximum-minimum)</f>
        <v>0.11000789666765393</v>
      </c>
    </row>
    <row r="71" spans="2:3">
      <c r="B71" s="2">
        <f t="shared" ref="B71:B106" si="5">B70+(maximum-minimum)/100</f>
        <v>7.2000000000000046</v>
      </c>
      <c r="C71" s="4">
        <f t="shared" si="4"/>
        <v>0.10627689752269931</v>
      </c>
    </row>
    <row r="72" spans="2:3">
      <c r="B72" s="2">
        <f t="shared" si="5"/>
        <v>7.2800000000000047</v>
      </c>
      <c r="C72" s="4">
        <f t="shared" si="4"/>
        <v>0.10253460585306692</v>
      </c>
    </row>
    <row r="73" spans="2:3">
      <c r="B73" s="2">
        <f t="shared" si="5"/>
        <v>7.3600000000000048</v>
      </c>
      <c r="C73" s="4">
        <f t="shared" si="4"/>
        <v>9.8784415418710983E-2</v>
      </c>
    </row>
    <row r="74" spans="2:3">
      <c r="B74" s="2">
        <f t="shared" si="5"/>
        <v>7.4400000000000048</v>
      </c>
      <c r="C74" s="4">
        <f t="shared" si="4"/>
        <v>9.5029741262548484E-2</v>
      </c>
    </row>
    <row r="75" spans="2:3">
      <c r="B75" s="2">
        <f t="shared" si="5"/>
        <v>7.5200000000000049</v>
      </c>
      <c r="C75" s="4">
        <f t="shared" si="4"/>
        <v>9.1274026395231411E-2</v>
      </c>
    </row>
    <row r="76" spans="2:3">
      <c r="B76" s="2">
        <f t="shared" si="5"/>
        <v>7.600000000000005</v>
      </c>
      <c r="C76" s="4">
        <f t="shared" si="4"/>
        <v>8.7520748875417359E-2</v>
      </c>
    </row>
    <row r="77" spans="2:3">
      <c r="B77" s="2">
        <f t="shared" si="5"/>
        <v>7.680000000000005</v>
      </c>
      <c r="C77" s="4">
        <f t="shared" si="4"/>
        <v>8.3773429368899519E-2</v>
      </c>
    </row>
    <row r="78" spans="2:3">
      <c r="B78" s="2">
        <f t="shared" si="5"/>
        <v>7.7600000000000051</v>
      </c>
      <c r="C78" s="4">
        <f t="shared" si="4"/>
        <v>8.0035639283053878E-2</v>
      </c>
    </row>
    <row r="79" spans="2:3">
      <c r="B79" s="2">
        <f t="shared" si="5"/>
        <v>7.8400000000000052</v>
      </c>
      <c r="C79" s="4">
        <f t="shared" si="4"/>
        <v>7.6311009589405218E-2</v>
      </c>
    </row>
    <row r="80" spans="2:3">
      <c r="B80" s="2">
        <f t="shared" si="5"/>
        <v>7.9200000000000053</v>
      </c>
      <c r="C80" s="4">
        <f t="shared" si="4"/>
        <v>7.2603240467545821E-2</v>
      </c>
    </row>
    <row r="81" spans="2:3">
      <c r="B81" s="2">
        <f t="shared" si="5"/>
        <v>8.0000000000000053</v>
      </c>
      <c r="C81" s="4">
        <f t="shared" si="4"/>
        <v>6.8916111929312546E-2</v>
      </c>
    </row>
    <row r="82" spans="2:3">
      <c r="B82" s="2">
        <f t="shared" si="5"/>
        <v>8.0800000000000054</v>
      </c>
      <c r="C82" s="4">
        <f t="shared" si="4"/>
        <v>6.5253495614550738E-2</v>
      </c>
    </row>
    <row r="83" spans="2:3">
      <c r="B83" s="2">
        <f t="shared" si="5"/>
        <v>8.1600000000000055</v>
      </c>
      <c r="C83" s="4">
        <f t="shared" si="4"/>
        <v>6.1619367991031154E-2</v>
      </c>
    </row>
    <row r="84" spans="2:3">
      <c r="B84" s="2">
        <f t="shared" si="5"/>
        <v>8.2400000000000055</v>
      </c>
      <c r="C84" s="4">
        <f t="shared" si="4"/>
        <v>5.8017825243944145E-2</v>
      </c>
    </row>
    <row r="85" spans="2:3">
      <c r="B85" s="2">
        <f t="shared" si="5"/>
        <v>8.3200000000000056</v>
      </c>
      <c r="C85" s="4">
        <f t="shared" si="4"/>
        <v>5.4453100208763407E-2</v>
      </c>
    </row>
    <row r="86" spans="2:3">
      <c r="B86" s="2">
        <f t="shared" si="5"/>
        <v>8.4000000000000057</v>
      </c>
      <c r="C86" s="4">
        <f t="shared" si="4"/>
        <v>5.0929581790580387E-2</v>
      </c>
    </row>
    <row r="87" spans="2:3">
      <c r="B87" s="2">
        <f t="shared" si="5"/>
        <v>8.4800000000000058</v>
      </c>
      <c r="C87" s="4">
        <f t="shared" si="4"/>
        <v>4.745183743098734E-2</v>
      </c>
    </row>
    <row r="88" spans="2:3">
      <c r="B88" s="2">
        <f t="shared" si="5"/>
        <v>8.5600000000000058</v>
      </c>
      <c r="C88" s="4">
        <f t="shared" si="4"/>
        <v>4.4024639341353804E-2</v>
      </c>
    </row>
    <row r="89" spans="2:3">
      <c r="B89" s="2">
        <f t="shared" si="5"/>
        <v>8.6400000000000059</v>
      </c>
      <c r="C89" s="4">
        <f t="shared" si="4"/>
        <v>4.065299543521652E-2</v>
      </c>
    </row>
    <row r="90" spans="2:3">
      <c r="B90" s="2">
        <f t="shared" si="5"/>
        <v>8.720000000000006</v>
      </c>
      <c r="C90" s="4">
        <f t="shared" si="4"/>
        <v>3.7342186186844595E-2</v>
      </c>
    </row>
    <row r="91" spans="2:3">
      <c r="B91" s="2">
        <f t="shared" si="5"/>
        <v>8.800000000000006</v>
      </c>
      <c r="C91" s="4">
        <f t="shared" si="4"/>
        <v>3.4097809054973262E-2</v>
      </c>
    </row>
    <row r="92" spans="2:3">
      <c r="B92" s="2">
        <f t="shared" si="5"/>
        <v>8.8800000000000061</v>
      </c>
      <c r="C92" s="4">
        <f t="shared" si="4"/>
        <v>3.0925832698089472E-2</v>
      </c>
    </row>
    <row r="93" spans="2:3">
      <c r="B93" s="2">
        <f t="shared" si="5"/>
        <v>8.9600000000000062</v>
      </c>
      <c r="C93" s="4">
        <f t="shared" si="4"/>
        <v>2.783266406300728E-2</v>
      </c>
    </row>
    <row r="94" spans="2:3">
      <c r="B94" s="2">
        <f t="shared" si="5"/>
        <v>9.0400000000000063</v>
      </c>
      <c r="C94" s="4">
        <f t="shared" si="4"/>
        <v>2.4825232703923273E-2</v>
      </c>
    </row>
    <row r="95" spans="2:3">
      <c r="B95" s="2">
        <f t="shared" si="5"/>
        <v>9.1200000000000063</v>
      </c>
      <c r="C95" s="4">
        <f t="shared" si="4"/>
        <v>2.1911098643053805E-2</v>
      </c>
    </row>
    <row r="96" spans="2:3">
      <c r="B96" s="2">
        <f t="shared" si="5"/>
        <v>9.2000000000000064</v>
      </c>
      <c r="C96" s="4">
        <f t="shared" si="4"/>
        <v>1.9098593171467504E-2</v>
      </c>
    </row>
    <row r="97" spans="2:3">
      <c r="B97" s="2">
        <f t="shared" si="5"/>
        <v>9.2800000000000065</v>
      </c>
      <c r="C97" s="4">
        <f t="shared" si="4"/>
        <v>1.6397007046359133E-2</v>
      </c>
    </row>
    <row r="98" spans="2:3">
      <c r="B98" s="2">
        <f t="shared" si="5"/>
        <v>9.3600000000000065</v>
      </c>
      <c r="C98" s="4">
        <f t="shared" si="4"/>
        <v>1.3816849184251219E-2</v>
      </c>
    </row>
    <row r="99" spans="2:3">
      <c r="B99" s="2">
        <f t="shared" si="5"/>
        <v>9.4400000000000066</v>
      </c>
      <c r="C99" s="4">
        <f t="shared" si="4"/>
        <v>1.1370214487257205E-2</v>
      </c>
    </row>
    <row r="100" spans="2:3">
      <c r="B100" s="2">
        <f t="shared" si="5"/>
        <v>9.5200000000000067</v>
      </c>
      <c r="C100" s="4">
        <f t="shared" si="4"/>
        <v>9.0713291479667859E-3</v>
      </c>
    </row>
    <row r="101" spans="2:3">
      <c r="B101" s="2">
        <f t="shared" si="5"/>
        <v>9.6000000000000068</v>
      </c>
      <c r="C101" s="4">
        <f t="shared" si="4"/>
        <v>6.9374031331851495E-3</v>
      </c>
    </row>
    <row r="102" spans="2:3">
      <c r="B102" s="2">
        <f t="shared" si="5"/>
        <v>9.6800000000000068</v>
      </c>
      <c r="C102" s="4">
        <f>((B102-minimum)/(maximum-minimum))^(alpha1-1)*(1-(B102-minimum)/(maximum-minimum))^(alpha2-1)/EXP(GAMMALN(alpha1)+GAMMALN(alpha2)-GAMMALN(alpha1+alpha2))/(maximum-minimum)</f>
        <v>4.9900595280104112E-3</v>
      </c>
    </row>
    <row r="103" spans="2:3">
      <c r="B103" s="2">
        <f t="shared" si="5"/>
        <v>9.7600000000000069</v>
      </c>
      <c r="C103" s="4">
        <f>((B103-minimum)/(maximum-minimum))^(alpha1-1)*(1-(B103-minimum)/(maximum-minimum))^(alpha2-1)/EXP(GAMMALN(alpha1)+GAMMALN(alpha2)-GAMMALN(alpha1+alpha2))/(maximum-minimum)</f>
        <v>3.2579759358932988E-3</v>
      </c>
    </row>
    <row r="104" spans="2:3">
      <c r="B104" s="2">
        <f t="shared" si="5"/>
        <v>9.840000000000007</v>
      </c>
      <c r="C104" s="4">
        <f>((B104-minimum)/(maximum-minimum))^(alpha1-1)*(1-(B104-minimum)/(maximum-minimum))^(alpha2-1)/EXP(GAMMALN(alpha1)+GAMMALN(alpha2)-GAMMALN(alpha1+alpha2))/(maximum-minimum)</f>
        <v>1.7825353626702062E-3</v>
      </c>
    </row>
    <row r="105" spans="2:3">
      <c r="B105" s="2">
        <f t="shared" si="5"/>
        <v>9.920000000000007</v>
      </c>
      <c r="C105" s="4">
        <f>((B105-minimum)/(maximum-minimum))^(alpha1-1)*(1-(B105-minimum)/(maximum-minimum))^(alpha2-1)/EXP(GAMMALN(alpha1)+GAMMALN(alpha2)-GAMMALN(alpha1+alpha2))/(maximum-minimum)</f>
        <v>6.3342867573393843E-4</v>
      </c>
    </row>
    <row r="106" spans="2:3">
      <c r="B106" s="3">
        <f t="shared" si="5"/>
        <v>10.000000000000007</v>
      </c>
      <c r="C106" s="5" t="e">
        <f>((B106-minimum)/(maximum-minimum))^(alpha1-1)*(1-(B106-minimum)/(maximum-minimum))^(alpha2-1)/EXP(GAMMALN(alpha1)+GAMMALN(alpha2)-GAMMALN(alpha1+alpha2))/(maximum-minimum)</f>
        <v>#NUM!</v>
      </c>
    </row>
  </sheetData>
  <mergeCells count="4">
    <mergeCell ref="E5:F5"/>
    <mergeCell ref="H5:I5"/>
    <mergeCell ref="F32:L33"/>
    <mergeCell ref="J11:L11"/>
  </mergeCells>
  <phoneticPr fontId="3" type="noConversion"/>
  <printOptions gridLines="1" gridLinesSet="0"/>
  <pageMargins left="0.78740157499999996" right="0.78740157499999996" top="0.984251969" bottom="0.984251969" header="0.5" footer="0.5"/>
  <pageSetup paperSize="9" orientation="portrait" r:id="rId1"/>
  <headerFooter alignWithMargins="0">
    <oddHeader>&amp;A</oddHeader>
    <oddFooter>Page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7</vt:i4>
      </vt:variant>
    </vt:vector>
  </HeadingPairs>
  <TitlesOfParts>
    <vt:vector size="9" baseType="lpstr">
      <vt:lpstr>Info</vt:lpstr>
      <vt:lpstr>Modified PERT</vt:lpstr>
      <vt:lpstr>alpha1</vt:lpstr>
      <vt:lpstr>alpha2</vt:lpstr>
      <vt:lpstr>gamma</vt:lpstr>
      <vt:lpstr>maximum</vt:lpstr>
      <vt:lpstr>mean</vt:lpstr>
      <vt:lpstr>minimum</vt:lpstr>
      <vt:lpstr>most_likely</vt:lpstr>
    </vt:vector>
  </TitlesOfParts>
  <Company>Vose Consulting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Vose Consulting</dc:creator>
  <cp:lastModifiedBy>Guest</cp:lastModifiedBy>
  <cp:lastPrinted>1999-07-26T09:50:57Z</cp:lastPrinted>
  <dcterms:created xsi:type="dcterms:W3CDTF">2003-07-10T14:56:22Z</dcterms:created>
  <dcterms:modified xsi:type="dcterms:W3CDTF">2009-06-12T07:09:05Z</dcterms:modified>
</cp:coreProperties>
</file>