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05" windowWidth="15120" windowHeight="8010"/>
  </bookViews>
  <sheets>
    <sheet name="Info" sheetId="5" r:id="rId1"/>
    <sheet name="Priprava dat" sheetId="1" r:id="rId2"/>
    <sheet name="Parametrická simulace" sheetId="2" r:id="rId3"/>
    <sheet name="CB_DATA_" sheetId="4" state="veryHidden" r:id="rId4"/>
  </sheets>
  <definedNames>
    <definedName name="CB_108c17c9cce94c24a5570c20039d6853" localSheetId="2" hidden="1">'Parametrická simulace'!$K$19</definedName>
    <definedName name="CB_8701df70fe204d6291320b78b50be6d4" localSheetId="2" hidden="1">'Parametrická simulace'!$G$5</definedName>
    <definedName name="CB_8ec7258bfdf740169fb939155b56ec5e" localSheetId="2" hidden="1">'Parametrická simulace'!$H$5</definedName>
    <definedName name="CB_Block_00000000000000000000000000000000" localSheetId="2" hidden="1">"'7.0.0.0"</definedName>
    <definedName name="CB_Block_00000000000000000000000000000001" localSheetId="3" hidden="1">"'633703053072077136"</definedName>
    <definedName name="CB_Block_00000000000000000000000000000001" localSheetId="2" hidden="1">"'633703053072477712"</definedName>
    <definedName name="CB_Block_00000000000000000000000000000003" localSheetId="2" hidden="1">"'7.3.960.0"</definedName>
    <definedName name="CB_BlockExt_00000000000000000000000000000003" localSheetId="2" hidden="1">"'7.3.1"</definedName>
    <definedName name="CB_f6f46e31e0424516abe95e73121a8614" localSheetId="2" hidden="1">'Parametrická simulace'!H6</definedName>
    <definedName name="CBCR_af4371f756d542a7baa3f994a86b55d3" localSheetId="2" hidden="1">'Parametrická simulace'!$C$4</definedName>
    <definedName name="CBCR_e2a5004612d343eb831664da461c3f73" localSheetId="2" hidden="1">'Parametrická simulace'!$G$19</definedName>
    <definedName name="CBCR_eb8114112cf840ae9083593312af606c" localSheetId="2" hidden="1">'Parametrická simulace'!$D$4</definedName>
    <definedName name="CBCR_ffb9be32d6464039a6120391f2f2619b" localSheetId="2" hidden="1">'Parametrická simulace'!$H$6</definedName>
    <definedName name="CBWorkbookPriority" hidden="1">-1052988027</definedName>
    <definedName name="CBx_014e0533e2f64eb59659fb920a425052" localSheetId="3" hidden="1">"'CB_DATA_'!$A$1"</definedName>
    <definedName name="CBx_a243537c20c348588b17a251767ba52b" localSheetId="3" hidden="1">"'Parametrická simulace'!$A$1"</definedName>
    <definedName name="CBx_f0a81c1022b0422ea76b5670a5252ba1" localSheetId="3" hidden="1">"'Neparametricka simulace'!$A$1"</definedName>
    <definedName name="CBx_Sheet_Guid" localSheetId="3" hidden="1">"'014e0533-e2f6-4eb5-9659-fb920a425052"</definedName>
    <definedName name="CBx_Sheet_Guid" localSheetId="2" hidden="1">"'a243537c-20c3-4858-8b17-a251767ba52b"</definedName>
    <definedName name="CBx_SheetRef" localSheetId="3" hidden="1">CB_DATA_!$A$14</definedName>
    <definedName name="CBx_SheetRef" localSheetId="2" hidden="1">CB_DATA_!$C$14</definedName>
    <definedName name="CBx_StorageType" localSheetId="3" hidden="1">2</definedName>
    <definedName name="CBx_StorageType" localSheetId="2" hidden="1">2</definedName>
  </definedNames>
  <calcPr calcId="125725" iterate="1"/>
</workbook>
</file>

<file path=xl/calcChain.xml><?xml version="1.0" encoding="utf-8"?>
<calcChain xmlns="http://schemas.openxmlformats.org/spreadsheetml/2006/main">
  <c r="H6" i="2"/>
  <c r="D4"/>
  <c r="C4"/>
  <c r="D3"/>
  <c r="C3"/>
  <c r="K21"/>
  <c r="H5" i="1"/>
  <c r="M5" s="1"/>
  <c r="H6"/>
  <c r="M6" s="1"/>
  <c r="H7"/>
  <c r="M7" s="1"/>
  <c r="H8"/>
  <c r="M8" s="1"/>
  <c r="H9"/>
  <c r="M9" s="1"/>
  <c r="H10"/>
  <c r="M10" s="1"/>
  <c r="H11"/>
  <c r="M11" s="1"/>
  <c r="H12"/>
  <c r="M12" s="1"/>
  <c r="H13"/>
  <c r="M13" s="1"/>
  <c r="H14"/>
  <c r="M14" s="1"/>
  <c r="H15"/>
  <c r="M15" s="1"/>
  <c r="H16"/>
  <c r="M16" s="1"/>
  <c r="H17"/>
  <c r="M17" s="1"/>
  <c r="H18"/>
  <c r="M18" s="1"/>
  <c r="H19"/>
  <c r="M19" s="1"/>
  <c r="H20"/>
  <c r="M20" s="1"/>
  <c r="H21"/>
  <c r="M21" s="1"/>
  <c r="H22"/>
  <c r="M22" s="1"/>
  <c r="H23"/>
  <c r="M23" s="1"/>
  <c r="H24"/>
  <c r="M24" s="1"/>
  <c r="H25"/>
  <c r="M25" s="1"/>
  <c r="H26"/>
  <c r="M26" s="1"/>
  <c r="H27"/>
  <c r="M27" s="1"/>
  <c r="H28"/>
  <c r="M28" s="1"/>
  <c r="H29"/>
  <c r="M29" s="1"/>
  <c r="H30"/>
  <c r="M30" s="1"/>
  <c r="H31"/>
  <c r="M31" s="1"/>
  <c r="H32"/>
  <c r="M32" s="1"/>
  <c r="H33"/>
  <c r="M33" s="1"/>
  <c r="H34"/>
  <c r="M34" s="1"/>
  <c r="H35"/>
  <c r="M35" s="1"/>
  <c r="H36"/>
  <c r="M36" s="1"/>
  <c r="H37"/>
  <c r="M37" s="1"/>
  <c r="H38"/>
  <c r="M38" s="1"/>
  <c r="H39"/>
  <c r="M39" s="1"/>
  <c r="H40"/>
  <c r="M40" s="1"/>
  <c r="H4"/>
  <c r="G5"/>
  <c r="L5" s="1"/>
  <c r="G6"/>
  <c r="L6" s="1"/>
  <c r="G7"/>
  <c r="L7" s="1"/>
  <c r="G8"/>
  <c r="L8" s="1"/>
  <c r="G9"/>
  <c r="L9" s="1"/>
  <c r="G10"/>
  <c r="L10" s="1"/>
  <c r="G11"/>
  <c r="L11" s="1"/>
  <c r="G12"/>
  <c r="L12" s="1"/>
  <c r="G13"/>
  <c r="L13" s="1"/>
  <c r="G14"/>
  <c r="L14" s="1"/>
  <c r="G15"/>
  <c r="L15" s="1"/>
  <c r="G16"/>
  <c r="L16" s="1"/>
  <c r="G17"/>
  <c r="L17" s="1"/>
  <c r="G18"/>
  <c r="L18" s="1"/>
  <c r="G19"/>
  <c r="L19" s="1"/>
  <c r="G20"/>
  <c r="L20" s="1"/>
  <c r="G21"/>
  <c r="L21" s="1"/>
  <c r="G22"/>
  <c r="L22" s="1"/>
  <c r="G23"/>
  <c r="L23" s="1"/>
  <c r="G24"/>
  <c r="L24" s="1"/>
  <c r="G25"/>
  <c r="L25" s="1"/>
  <c r="G26"/>
  <c r="L26" s="1"/>
  <c r="G27"/>
  <c r="L27" s="1"/>
  <c r="G28"/>
  <c r="L28" s="1"/>
  <c r="G29"/>
  <c r="L29" s="1"/>
  <c r="G30"/>
  <c r="L30" s="1"/>
  <c r="G31"/>
  <c r="L31" s="1"/>
  <c r="G32"/>
  <c r="L32" s="1"/>
  <c r="G33"/>
  <c r="L33" s="1"/>
  <c r="G34"/>
  <c r="L34" s="1"/>
  <c r="G35"/>
  <c r="L35" s="1"/>
  <c r="G36"/>
  <c r="L36" s="1"/>
  <c r="G37"/>
  <c r="L37" s="1"/>
  <c r="G38"/>
  <c r="L38" s="1"/>
  <c r="G39"/>
  <c r="L39" s="1"/>
  <c r="G40"/>
  <c r="L40" s="1"/>
  <c r="G4"/>
  <c r="K17" i="2" l="1"/>
  <c r="K16"/>
  <c r="K19" s="1"/>
  <c r="C11" i="4"/>
  <c r="A11"/>
</calcChain>
</file>

<file path=xl/comments1.xml><?xml version="1.0" encoding="utf-8"?>
<comments xmlns="http://schemas.openxmlformats.org/spreadsheetml/2006/main">
  <authors>
    <author>NOBODY</author>
  </authors>
  <commentList>
    <comment ref="G1" authorId="0">
      <text>
        <r>
          <rPr>
            <b/>
            <sz val="8"/>
            <color indexed="81"/>
            <rFont val="Tahoma"/>
            <family val="2"/>
            <charset val="238"/>
          </rPr>
          <t>Jelikož data vykazují trend, je nutné ho odstranit. Důvodem je zkreslení odhadu směrodatné odchylky, která se počítá jako průměrná odchylka od střední hodnoty – je-li ovšem v datech trend, mění se i průměrná hodnota. Jelikož se snažíme z dat odhadnout riziko, tj. směrodatnou odchylku, došlo by při přímém výpočtu směrodatné odchylky bez detrendace vstupních dat k jejímu neodůvodněnému zkreslení, jelikož průměrná hodnota se v čase v datovém souboru mění.</t>
        </r>
        <r>
          <rPr>
            <sz val="8"/>
            <color indexed="81"/>
            <rFont val="Tahoma"/>
            <family val="2"/>
            <charset val="238"/>
          </rPr>
          <t xml:space="preserve">
</t>
        </r>
      </text>
    </comment>
  </commentList>
</comments>
</file>

<file path=xl/sharedStrings.xml><?xml version="1.0" encoding="utf-8"?>
<sst xmlns="http://schemas.openxmlformats.org/spreadsheetml/2006/main" count="61" uniqueCount="48">
  <si>
    <t>Období</t>
  </si>
  <si>
    <t>EUR</t>
  </si>
  <si>
    <t>GBP</t>
  </si>
  <si>
    <t>detrendováno</t>
  </si>
  <si>
    <t>% změna</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</si>
  <si>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</si>
  <si>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</si>
  <si>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</si>
  <si>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</si>
  <si>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</si>
  <si>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</si>
  <si>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</si>
  <si>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</si>
  <si>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</si>
  <si>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</si>
  <si>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</si>
  <si>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</si>
  <si>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014e0533-e2f6-4eb5-9659-fb920a425052</t>
  </si>
  <si>
    <t>CB_Block_0</t>
  </si>
  <si>
    <t>㜸〱敤㕣摤㜳ㅢ搷㜵挷㉥〹㄰ぢㄲㄲ㉤挹㜲攴㌸㌶㘳挷㐹㙣慡㡣㈴㕢㜱㤴搶㔵昸㈱㔲戴㈹㤱ㄶ㈸戹㐹敤愲㑢攰㉥戹ㄶ㜶挱散㉥㈸㌱㘹㙢㜷㥡愴㙥扥㔳㌷㌳㘹㍡敤㜴㍡搳㘹㍢挹㘴㈶㌳晤㙥搲愷㍥昴㈱㤹挹㑢晢搴㠷戴て㝤㘹愷攳㘹晦㠰昴昷㍢㜷ㄷ㔸〰挴㤲㠶㥤㠴捥㜰㙤ㅣ摥㍤昷㘳昷摥昳㜹捦戹慢㥣㤱换攵㝥㠴㡢㝦㜹㡤戲昰㐰㘵㌷㡣㤴㌷㌳摦㙣㌴㔴㉤㜲㥢㝥㌸㌳ㅢ〴昶敥㡡ㅢ㐶㈳㘸㔰愸扡愸て昳搵搰晤㠴㉡㔶㜷㔴㄰愲㔱㍥㤷㉢ㄶ㉤ㄳ昵ㅣ㠴扦挹攴挶㘲慦㠹㔱㠰ㅢ昳㜳慢ㅢ㉦㘱搴㑡搴っ搴搹愹㕢扡敦搳㑦捤㍣㌱㜳改㠳攷㘶捥㥤㥤㥡㙦㌵愲㔶愰㥥昶㔵㉢ち散挶搹愹戵搶㐶挳慤㍤慢㜶搷㥢户㤵晦戴摡㌸昷挴㠶晤攴㠷捥㍦㜹昱愲㜳改搲㠷㈶昰攰摣捡晣摣㕡愰㥣昰㉤ㄹ㌱捦搷㝤㜲㐱搵㕣捥㑢愹挰昵㌷㘷收攷昰㝦敡摤㜱昷搴㑣㘵㑢愹㠸て㔶㠱昲㙢㉡戴搰㜱摣㥢つ挳㤶户捤㠵戳扣㐵㑣戳㘶㠷㔱摥㥢㔷㡤㠶攵㈵愳ㄶ扤㔵慣㕢挳摥㥤昰㉡捡て摤挸摤㜱愳摤㠲户㡥㠱敡㘵敦㘶愸㙥搸晥愶扡㙥㝢㉡敦㉤戵摣晡愸扥㜲㈳敦㑢㠶㐸扦㤸㑣㝥㘶㌶昴收户散㐰摥㈸攴戲㘴戴㕤っ㙡摤㙤ㅦㄹ㍣㉥㕦㕤㥥挰㌱ㅦㅤ摣づ㌵户散愰摤㜲㝡㜰换㜸昲摤㙦昰㠱挱敤㔳㙢搴摤攷戱挱㝤㘴㈹扢㕢ㅢ攳㌱㙦换㡡㘲㌲㔶㠱㘰㡣愰㐸㐰〲㕡㈵㠲㜱㠲〹〰㘳昴晦㈰㈱改㡥慣㌲慢戶㔹摤㌰慢㌵戳㕡㌷慢捡慣㍡㘶㜵搳慣㙥㤹㔵搷慣扥㘴㔶㙦愳㑤㜲ㄵ挷挶捣昸㥡昸搷晦昸愷ㄷ㡣㠷㥦昹㠳捡㍤户晥昱㝦晦昹换ㄳ挷搰攸戹昸愵ㄶ〲晢づ㔸慤挳挳ㄷ㘶㈰ㄱ〷㤱〹㠸㠴㜳搱㜹捡㌹㝦扥㝥昱㥣晤㠴㥤攷戴㌲㠸摦挵㈸㤳㘸㍢攱㍣敦晡昵收ㅤ愱摤〳㜳㜶愸㍡ぢ㌷ㅤ搷捤㌵㕢㝥㍤㝣攷摥㤵㤵挸㡥搴晤扤㜵㥤㐱晡扡㔵㈰㔶㉡㤴攷㍤搸摢敤㤶摤㘸愹搹扢慥慥㝥㔷㑦戵户ㄶ㌴㌷〶搷㉥〶敡攳敤摡扥㌷㥡㠵㐲摢㤱戱晢㘶愹慢昴㝢㑤捤㙦㌵㐳攵换敢㑤㝢㙢㙥敤戶ち㉡㡡敡㔰搵㘵慡昷戲㉡㤶晡改㔵ㅦㄳ㠵戴搶ㅦ㑥㘳㥤㉢㜷㈳〸戳慡攳㝤户㔵㄰敤慥摢ㅢつ㜵扡慢㠹㝥㈶㉡捥㜴愱ㄷ㥢戵㔶㌸摦昴愳愰搹攸慥㤹慤敦搸搰㌴昵㙢捤扡ㅡㅤ捤㠹㔲㠰戲ㅤㄹ㌱㡣摣攳㠳㘵㐱〸㤱㈲㌱〵昹ㅤ摤㙣㌷㜳〳戳挳㉣ㅡ㡡㍣㘹扥㘷㥦挱昸扥愲㘳㌲㈴㌰㌵㈷摡づ㍥昴晤晢っ摢愶摣㡦户戱㘹㥥㡣㘷㝦㘵㐷昹搱㔵摢慦㌷㔴㤰㘹昹っ扥㤱㜵ㅣ㈰晦㍡ㄴ挲挰搵愳㤹㌳敥ㅡ扢昹㍢㙥㍤摡㉡㙣㈹㜷㜳㉢〲づ搶戱㔸攴搲昶㕤搶㍤㐰㔹㈷〸㑥〲㤴㑡戹挲㈹㌶㉡㤴㜰攵昲搴㑥ㄹ戲摣愵挸搹慦㑢㤶㈷㥣㐵户ㄱ㈹慤㤴㡦㍢愰㠸戶㙡㐲扥㌲㔹㌴戰㙢摡㘰㥣㜲收挱愵戶敢㐷扢ㅤ戹敤㤳ㄲ捤㐴㐷扡攰搰改〲慡㠲㙥㝤㤰㈱㙢㘰㥡ㅥ㙤㤰摤㌸挵㐴ㄴ㠳っ换㡥㤱扢㤹㡣敤㌳㜴〴摡愷㤹㤰慤捦つ搶ㄱ㘴昶㝥㈶㘵愷㠱昲㜸愴捤昶昲攳戵㌶扢ㄷぢ㘷㥤㈶戸㡦攰ㅤ〴㘷〰㡣晦㠴㠶愳㤶㐳戹晢戲摥㠹㝢敢〱㠲㜷〱㐰㍦㔹搴㌹戱慡愲て㜵㄰㍦㤲敤捡昰㤳挵㈹搶慡㠸㥥㜱摢捦㉣㝢㐲攸搸敢㍣ㅣ戶㜶㔴㙣散㝢〷昳㘶㝡㍡攴挸㡣愶改戹敥搳㌴扤㄰㙣㍡愴摤㝡〸㕤慤㈹㠲㜷〳㤴慣㠷〹㘱㕣攸昰ㅥ捣愳愷㑢昹戶㜰㡢戴㌳㌴愴㠱㡦ㄹ㤹㕢㠰っ㈵搷户㝤㌹昲愱改づ㑥㍢㙦㝢ㅦ晡散㘰昹㡥㠹摥㘳㌷㡦散づ㘳㐵㙦搰㡢㝥〴攲㘵晣摢㐰ㅢ昳㈸慡慤昷ㄲ扣て愰挷挶㜰昷晤㐶㈳〵攲ㄶ㝢㈹捡㥤㘰搴㐵扣摣昵摤㙤㈵ㄶ㘸挲㔹户㠳㑤ㄵ㈱㠲戱扣〰㕦戸ㄹ〴慡㠱㑤㙤㕤㄰摣扦摣搷㡤っㄷ㠳愶㐷晣㤱㡦ㅣ扥㉤っ挳攸愸㌹㤲敢昱㤱㌳㝣捤㔴捣㈹挵㌹戴挱㑦っ㔶ㄲ愹㑥摤散挵㝥搹晢换㈳㑤㌲㠴㈶㜹っ换㙡㍤づ〰㉤㘱晣换㐰㡤㜲㤶捤㝥㑥㥡㜵㝢慣㡣昰㘵散㑥㝡㘲㠸㝤㝡㘴㕣〷㙣攷㄰㍦〸换㕥挵昵摡捡㘲摣㕢㔳㐱つ戱〵户愱㑡㍡㉣㑢㔵㜳愴㉢摥㈶扡㘲㘴愴㙦㍦㥤ㄱ㕦ㄳ㍥改搱ㄲ㤹搲㥥㔹㤹戱ㄷ敦㌰ㄵ挳㤰㔴㉡ㄹ愱愱戶〶㈲攷戱敤㤱㡡ㄹ㐲挵㝣〰ぢ㘷㥤㈳㌸㑦㜰〱㈰晦㝤㘸㥡㠳㉥㍣㔳㘱㘳㍢っ㘹㔷慢戹㈲挹㈰㈱挲敦つ㔴㔶ㄷ昹㤸てㄲ㍣〵搰攳晥㌰〰㤹挱㠸㐲昲ㄴ㈳㑡ㅡ挳戹攵慡㍢攴㠱㘳づㄲ㑢昳慤㌰㙡㝡捣㉣㤵㥤㠵收昵㘶戴攰㠶摢挸㐴㥤㜴攲挲昳㕢捡〷㜷〵昰㝤㝡㜰捤敤㙤㔵户㥣㑡戳〵搵戶扣㜰ㄸ㌶收㔸づ昸㤲戲㌷㌷つ㕣挳敤㡦㌱㠴㠱㤵㤶㜸㉢愳戱〷㡡㝥㜳搳㜷扣戳愲敢㙥搴㔰攳㡥ㄶ㍡㤶㡢づ㔶ㄱ㤹㠳晡㤸戳扥ㄵ㈸戵㔰㜶㤶〲户摥㜰㝤㐵㘲挰挷㘴戲㙥㐵㙤㈲㑢戰搶㘴づ戰改㤷㥤昵挰昶挳㙤㥢〹挵摤ㄳ㕤㜷㤲ㄶ挹㍢㜳慥ㅦ攲㌱㐲㐵㤶㡦㍢㤵慤收ㅤ㘴㙢㕢㥥扦㘴㙦㠷㠷㠲㉡㘴㝡㝤〹㘹っ搳㌰㑤愳㘸ㄶ㠷愵て㌷攴戹ㅣ㘵㙦㤴㐰㘸㤵换㌳㘶㥥㘱扤改搷挷㌹ㅡ晡改㝣愷〹㘴㡦摡挸㤱㑣㉤㑣㐹戵㉥戱捦㠷〱慥㉥摤㕣敥㘴收摥㐴扥㍡捦ㄸ㝦㠶㠶ㄷ愶㘸愷㐱ㄸ愱㍢愶ㄹ㠵㌸昲つ攴て昴收㕤㉦昳㤵ㅣ㘹㐳摥㍢搶㈹㉥㈲㡦㌴攱慣搸ㅢ慡㠱㙣戴㘷㐷挷昴つ㥤㔸捦㙥㠴㜱摤㝣搳昳㙣㌲ㄶ㤹戲㔲戳挹扦戳慤愸㜹捤昵㉤〷㐰戸㉦㐶搹㜷㠱戲敦ち㙡挲戹挱挴愰㤴㌹㔶㜳搳づ摣㘸换㜳㙢㐵摥㌰㜹㜷㈸㌸ㄲ㈲㑥扤㥢㕣㠹挶㤸敡昱攵㙦挲㘱ぢ㘷㐰散ㄹ㘸㔱㉥ㅤ㠹て扥㌵㡤〲晥㌳㠶っ㉢㐱扤㐸㥣搴晡〵㡣㤶㤷㜳ㄱ㔰㌸㜲扤㥥㥣扥㜸晤㘵㘰戴ち㈲搵㌳㔸〴㌱挱㤴㡡㘷㠰扢攰摣昴摤〸搴㈳挵ㄶ摤㘸㈱〴挹〱㔰㤴捤敤晤㐲搵㔴愷改戶㑤㜸愸扦慡换㐸㍣搸㕦㥦戶ㅡ敦搹愳㕡摢㤳㤴ㄹ搹慦㤱搸㤵㍤摥昱㌰ㄹㅡ㐳捣㜶㘲㙢㡣慣愰㘹㘷摤愹㐳摥㠴㔹ㄲ㥥挹㔹扦㈸㡣㠲㐷㤷㑡搶㘵㤴ㄹ戸㘵搴㍥㥢㐵㔲㌹ㅢ㝡〱㈵㕡㉡㡤㉢挷㐹挱㘵ㅣ㍣愹慢㔲㝣〷ㄹ㍦ㄶㄷ㔷㕢㔱㔷㡤㝤昷㘴㕣㌳摢㘸慣晡昰ㄳ㙡㜶㔰㍦㈴㘲㡤戹㘹ㅢ㈳ㄲ㍡慣晤挷㈸戸㔲挲ㄸ㡢㈲ㄳ㈳ㄹ㤱㘰㠸㈲〴㉣㤵㔳愵㝦㔶收㔲户搱㐵摥㕤㔳戶㉦ㄴ愸㐴昵〵戵㈳㡥㔸挷㤷㍦㈹ㅤ摡晢㐵搱愵㤶㌳扢ㄱ挲愸㐷搴攵㜱㐹㠴摣㜲㙥㌰㌰㠵㘳っ㔰扤㜱㘹慤ㄶ㈱戹摢ㅥ㠰㝢㠳挳㐳ㅤ慣㠸㑥㥥搰㍦愳ㄶ㉤㘴㌰㙥昷㈴㈸㍦㐳㔲ㄴ捡搴㤱敢㝦㉥ㅢ㕦晦㝤㕥㝦㜱㌹㤷ㄴ㘲㔷㡦〹慦っ晦〱挴㑤攷㈶㈹㐵㈷㤳㤴戹搶㙥愲戸㈶ㄲㅣ㥤㡣㌲㥤扥㈰挲㌹ㅥ㘶戳㡥㔳㙣ㅡ㌸攵ㄶ戹戰愸㡤摤㘳捥戲㕦㙢戴敡㑡捣㜱愲慦挵㉡ㅦち㝡挹〱㐰㉤㑤ㄹ敢ㄲ㉦捡㌲㌶㔳㥣㌲㠹㌴扣攷㙤㝤〴摤㐵搱㘱っ㙤晥㤸㠲捣〸捣㐹㑡慣敦愴〲㍤挴ㄳ㥤㈳っ㜲㝣づ㉡慤て㐵㕤戶㠲ㄳ㜹敤㍣戲㐸㕢慡搹㑡㜳愵㐹慦㍤㠵扡敡㙡搴愱愰ㄱ收愹ㄵ㕥愱〰㠷㘴㐸改攰㈰搰㜶昲㈷昷晡换昱㕦ㄸㄷ愱㠰挱㉣㉦昷㐱㌹慣㉡〴㠹㉥户搹昱扢つ收㝦改㝢㕢㜳〰〶ㄳ挱㜴㙡搱㔲㍢㌹ぢ㈸敦敦攴㍣㠴㔶ㄹ㌹搲㜴㍡㤵㔹捡㤳〸搹㠳㘸㤰㈶㙥愵搷㥢㌰㐲搱㈹㌹ㅡ㤶㥣㑥㥣昶戰〹㙡〶愷㝢㤰㙢㜶㠴〳㌰晥㤹ㅥ昴㙣扤㑥㤷ㄷㄱ扡㐳㐱㔵ㅣ摥搰㉥改愹㥥㘳㔹㌲㈷晡㜸㡦昴㔴挴挷〵㉦㉣捣㕣戵愳摡㔶㈵摡搵㐷户㠶㘵㠹晣㍦㈰㈲戱攷搳改㌷㡦晡㍣㡡扡挳戵㉦摤昶㥢㜷㝣㜹慦㝣挸㜳㝦昴㘴慤戱㌱扥㘴㈹昷㈳晣㈷㤷㤹换晦㍤㐶㍣挸㙢㜳㠰㑥㠸㠴攳挸㔵戲㤶昰㤷摥捥ㄴ晥㘶昰ち㝣昸昶搹〱昲捡愹ㅥ㕥ㄱ㘵㜰挴㉣晥收㕢挶㉣挶摦㠲戴㘴ㄸ㄰㍣㌹㈶㘲收㡣扦挱つ㠹づㅡ㠰㜰搶㌳㠴㈰摦扢昱㌷㠳㝣愲搰攳挳ㅥ㍣ㅡ昲戳㐳愹㐴慡昷ㄴ慢㥦㠰㔰ㅢ㝦〵㘲〸㤹㐰㤳戶㕣ㅡ㝦搹㑤愶㙢㥡㑣〶て㠵㠸㉣㕦㡦ぢ扣挹㌳㔹晢㠶搲攲㥣搷搱㠶昴挷㝥晣昷愷戸㈱㕤〳㠵㜹㠹扦㠶挴摢愳㈸户摤〵戳捦㕤㘰㉡㕦摣㠵攷搸㠷㌹㝤敤㉥挴㌱㤱ち㄰晢扢ぢ捣昴㘵㌸㠵愹挴㙢㉡捣挱摤搸㘹㡦昱戲慢㌸㠶慢㐲㘴昷㘱挰挲㜹㐴愸敥敢㐷慦搹㠱敤㥤ㄱ晣㔲愰㘰搸㠲㜵㥣敢㤶㉥散㜱晦㥥㌵搲㘹㡦搸㐵ㄲ㜳㍦㡡慦ㅣ散㌴㍢㈸愵㉦ㅤ捣㌷㡡㐶攱㑤㐴㑥っ敥㈱㜲㥦㍣昵慤愵㝦晦挴愷㉥昳散㕡捣慢昹挷㔱ㅥ㈶㠱㑦扦〲㈹摥搴戱㤱㝢昹㤹捥㌵㝣慥攴㙥㌷搴㥣ㅤ㠸㐷ㄴ㕡㕥㔲搴㡣㤷㘲㑣捤㝣㠷挱摤挴㈹〸敤㙥捥昴㠴㍦攵㌳㈷〹ㄹ捥愴㕥㕣㘲㝣㐹ㄲ搱ㄸ㘸捣㠶昴㍣昳摦㠴㌹㝡㠳㉦搲敤㌱㜲〷捡换㌰扥㤱搸㍢㡤挸攵㉥挲愲改㙤愵挱㐳〰㠹㤶㐲㌶㠲ㅣ㤲摥搴昰㜸㠰㘸愹㕢㈸攴㤹昵换挸戳昵㈶㝣ㄹㅢ㌸㔲〲慡㝤〴㜰挸㑦㕡戰㡡愰㘲ㄲ㥢ㅦ㜶㜷换㔰㐰㘲㥡㤸戸ㄵ㥦收㜹ㄴ㘴㈳㐳挴昹〴晢㑢㈸㈴㔷㥥㍢摣〳㠷愶昸㤰戲愷搳㜰㕡戰昳ㅥ攳㙥㈵敦㡡摦挲㌹㄰搸㤹㠲ㄸっ晦〴搱搸㥣㑡挶㑥㌷㉤㘹ㄴ攱㜱㕤㙣㜷ㅡ㡦慢㘰戳晣㌳搸愱㈲ㄵ挸敦㠶㔸㍦摤ㄹ晡摥摥ㅡ摡㌸㝦っㄳ攴て晥搷㠳ㄹ㠲㡤愷㔲㘲愰㘱て搴慡愸て㡢㝦ㄴ㕤㌸改㥣㘱㜵㡡㜲㙦㌰㘳㥤㐸搶㐸扦晤㘷㉥㕢㈴敢㘳散捤愴㜶㤷晤㝦〱㠸㝤敤扦㜱㠹㝤昱戳㕥㡣ぢ攲㥣㌲㥦戲㙦ち㠷㉢㠲㈸㌷㤲㌹戲㐹戶愴挸〴戸㉥㔵昰ㄹ慢慥ㄶつ㡥ㄸ搸㘸敦㐱㠹㜶㕦晡戶攳〳ㄵ㈰㜳㐵昹㍦㠱ちㅡ搸扦㕢㙦㜱㌴㕥㠵㉡挰愹㙢㙥㉤㘸㠶㑤㈷㥡慡㈰〵㍣挵㉦搱ㅣ昸㍣戳挶ㅦ昷㉡戵㐷戰ㄲㄳ㌶晡慣慣㐲㘱㕦㔷搱㕢㤳㤹㘴㥥攱㘰㜹つ㝥㤳㌴㤹㑡㌶搱㌶㠴昷㌸捦戵散〶㍥㘳㕤㐵搴㌳㈲敡㔰㤸㍡ㅤ㝢敥㍤慤挱㠵挳㜹慤㘷ㄱㄹ㔲㡤ㄹ愴捡㘴ち扦晣㈲㔷戵㜷つ扡摢挶㜳ぢ搹㜲戸攸㕢㈹晦㐷愰攸挱㥥搲捤㌰㝣㈶扦㑥搶㔱扡换㈸戱摥慡〱搰挷攱㉦晦ㄱ㠰㠳〷㙦搹晦㈴昸㍥晥搴㥢㐱戲改〶㐲㙢〷挸㡤搷搱搵㤰〸㈰ち㤶攲㕤昲㕢㐰㠱愲㘹㝣ㅤㄳ愵㐰愰㥣㉢㙣〲っ收昲慦敤挵攵挶ㄲ㐷挱捦㜲㌹㐲晣㌳㥥㐹戰㉦愵戱摣挷㑡摢摢㈹散㈴㌷戳搴〰㔶〳愰㍣㘲㜰昳㐲㑥㉦ㄹ慦攱㠹愴㐴㘷㐵㘵㠳挲戶㍥㐰㜲ㄹ摣愰挸㙣扥㠲挶敤搹㙣〳㍢㜸㌶㕦摡㜳㌶㜴㉤攴つ搳攳㑦㈶愶挹ち㔱㙤㐵〴㉤㠲ㅤ㠰挹挴㐲ㅤ愷搲攵㍣ち㍡㠹昱㜷愴㍥慥ㅦ挴㝦㝦㜸昹晢摦攳昵摦㤷つ㔱戳愸敡㥥〵搵慣捣攲搵昴㉣㜶㠱ㅤ㍣㡢捦散㌵㡢㐹㙡㘰㔹搱㑦愲㔰ㅥ㤹㈴晢㌱㙥㘳晤ㅡ挱慦ㄳ晣〶挱换〴慦㄰晣㈶㐰搹㌴敡昸搳㍦㝤㜲㡥っ昷㕢㙣㌵㌲㐹㑡换㜰㥦㐲挱晡㌴挱㘷〸㝥㥢攰㔵㠲摦〱㈸㥢㤳㈴扥㌴晣㉣㤱㥦㈳昸㍣挱ㄷ〸扥㐸昰㈵〰㌴㈴㍦㐸挳㉦ㄳ昹ㄵ㠲摦㈵㜸㡤攰昷〸扥ち㔰㌶昳㘴㤱㥦ㅦ㙣㌹改ㄸ㈷ㅦ晤㈲〹搲昵㜵敦ㄵ㝣慤扢换捣晥〸晥愹㠲扣㤸昹㔱昳挳挳㡤㤵戸摡戴搲昹㤷㐰㠳㌷㌱づ搷扢ㄳ㕢攵㠸昷攳㔷㌴㡣挹㠴〷昳㘴扢㡣捦戶挴搷攵ㄱ㔷㉥㘱㐱〷搹ぢ摡挳㈹㝡㜱㜴晤㔰㘸晡㌸㉦㌲搰㍣ㄷ㠶㍣扤㘱戸㠹ㄸ㕣扤ㅡ挷㌶㜳㘶㥣㑢㠴ㄸ㙡㘵㑣戱攵㐲ㅡ㕢㐹攳㙦晦㜵㈷攴㠶ち㕣㤰㔵摤㤸攲㉤㡤㌷㤳挶ㄷ昰扤㥤戴挱挸晡晡㘱搲㤸㙡㐰ㅡ㍢㐹攳晦扡㜰愶摤㌸㤱㝡㍤㜲㥥㈲㤹戱㙦㤱㥤㕣敡摢㝢〶㐸昲づ㝤愱㜱㐷愳挹㝢㜲㈴愰㈱摥搰〴づ晡〴昸晡㝤〵愷搶㜰扣〷㈶㔳晦㈳ㄸ换㌸捤戶㘰㐷㌶㍥㙥摦挱㈱㠲挰㤲㍢㜶㉥㌸慢〱㄰㘳捥㜲㠸晤㜱晤㔰戱〸㕣扢㔱扤扥晢㈴㕢㌲戶〱㥤昵㐸㤲㥦㈶捦〷つ攷ち㐸挲㙣搴愸㈷㤴捤扤搲攱ㄹ敢て㐱ㅣ㐴搷〰㔹㈸改攴ㅡ捦愰攷っ㙡㕡㉡㉢挳㐶㑦㙡〸戱㘱〶㜵慦愰㝦㌵㐶搳㉢㉦ㄹ搴挶㠲慥挶攸搳㠲愶㝥ㄶ昴慦挴㘸ㅥ㜶㈸ㄹ慦㈴攸ㄷ㘳昴晢〵㑤ㅤ㉥慤㕦㠸搱㡦〹㥡㑡㥢㑣㔷昸㔳㠰攳挹扦㜷㌲戵㈳㠱㌶搳昸ㄸㅡ㑢〰㍡捤戳搶㥦戱挳㥦〳㡣㈰昶㙦挴ㅣ摦㍤㐳㉡㝦㜹摣慤昸㜱㝡㠶㥦㑥搰㌷㘳戴㥥㈱つ㠴戴㕥㡦搱㝡㠶㌴ㄹ㠲慥挴㘸㍤挳㔷ㄳ昴㡤ㄸ慤㘷㐸戳㈲慤㥦㡢搱㝡㠶戴㉥㠲㕥㡢搱晡㑤㘸㙦〴扤ㅡ愳昵㥢㝣㍥㐱㕦㡦搱晡㑤㘸㤳愴昵戵ㄸ慤摦㠴㔶㑡搰㉢㌱㕡扦〹敤㤶愰㥦㡤搱晡㑤㘸扥〴晤㑣㡣搶㙦㐲㠳㈶攸攵ㄸ慤摦㠴㈶㑥搰㔰㕡挲㈳晡㑤㕥㑢搰㑢㌱㕡扦〹捤愰戴㕥㡣搱晡㑤㘸ㄸ〵㝤㈵㐶换㥢攴挹㥡〷㤶ㄱ㜲昰㤰㍥收㜷搰搵㈰户昰㠱搶㜷㜹㈷㈸摥㈵昶ぢ攵㥣㈱㔵扤搸昱晦〷㙤ち昴戵</t>
  </si>
  <si>
    <t>Decisioneering:7.0.0.0</t>
  </si>
  <si>
    <t>CB_Block_7.0.0.0:1</t>
  </si>
  <si>
    <t>a243537c-20c3-4858-8b17-a251767ba52b</t>
  </si>
  <si>
    <t>Původní data z www.cnb.cz</t>
  </si>
  <si>
    <t>CZK/EUR</t>
  </si>
  <si>
    <t>CZK/GBP</t>
  </si>
  <si>
    <t>Detrendace dat</t>
  </si>
  <si>
    <t>Aktuální hodnota EUR:</t>
  </si>
  <si>
    <t>Aktuální hodnota GBP:</t>
  </si>
  <si>
    <t>Hodnota pohledávky v EUR:</t>
  </si>
  <si>
    <t>Hodnota pohledávky v GBP:</t>
  </si>
  <si>
    <t>Hodnota EUR pohledávky v době splatnosti v CZK:</t>
  </si>
  <si>
    <t>Hodnota GBP pohledávky v době splatnosti v CZK:</t>
  </si>
  <si>
    <t>Celková hodnota EUR a GBP pohledávek v CZK:</t>
  </si>
  <si>
    <t>Náhodný výběr z historických změn</t>
  </si>
  <si>
    <t>Výchozí hodnota odhadu při nulové změně kurzu:</t>
  </si>
  <si>
    <t>průměr</t>
  </si>
  <si>
    <t>směrodatná odchylka</t>
  </si>
  <si>
    <t xml:space="preserve">EUR </t>
  </si>
  <si>
    <t>Normální rozdělení</t>
  </si>
  <si>
    <t>㜸〱敤㕣摢㜳㈴㔷㜹㥦㙥㘹㐶搳㈳捤慥搸㕤慦扤挶搸〲㘳挰搶㈲㜶搷㕥捣㤲㤸㐵㤷㤵㔶戶㜶㈵敦㘸搷㠴㘰㈶慤㤹搳㔲㝢愷㝢㐴㜷㡦㜶挵捤愶〲挴㐹㐸〸㌸愹㑡愸㠲〲慡㜲愱㐸愵㉡㤵㤰㝢㕥昲挴〳㔴攵㠵户㍣㤰㤷扣㐰㔱慥攲て㈰扦摦㜷扡㘷㝡㘶㌴㉤㜹㙣ㄲ㤹㔲摢昳改昴㜷㉥摤攷㝣搷昳㝤愷㌷㘷攴㜲戹㕦攰攲㕦㕥愳㉣㍣㔰搹つ㈳攵捤捣㌷ㅢつ㔵㡢摣愶ㅦ捥捣〶㠱扤扢攲㠶搱〸ㅡㄴ慡㉥敡挳㝣㌵㜴㍦愹㡡搵ㅤㄵ㠴㘸㤴捦攵㡡㐵换㐴㍤〷攱㙦㌲戹戱搸㙢㘲ㄴ攰挶晣摣敡挶ぢㄸ戵ㄲ㌵〳㜵㜶敡㤶敥晢搴㤳㌳㡦捦㕣㝡晦戹㤹㜳㘷愷收㕢㡤愸ㄵ愸愷㝣搵㡡〲扢㜱㜶㙡慤戵搱㜰㙢捦愸摤昵收㙤攵㍦愵㌶捥㍤扥㘱㍦昱㠱昳㑦㕣扣攸㕣扡昴㠱〹㍣㌸户㌲㍦户ㄶ㈸㈷㝣㐳㐶捣昳㜵㥦㔸㔰㌵㤷昳㔲㉡㜰晤捤㤹昹㌹晣㥦㝡㜷摣㍤㌹㔳搹㔲㉡攲㠳㔵愰晣㥡ち㉤㜴ㅣ昷㘶挳戰攵㙤㜳攱㉣㙦ㄱ搳慣搹㘱㤴昷收㔵愳㘱㜹挹愸㐵㙦ㄵ敢搶戰㜷㈷扣㡡昲㐳㌷㜲㜷摣㘸户攰慤㘳愰㝡搹扢ㄹ慡ㅢ戶扦愹慥摢㥥捡㝢㑢㉤户㍥慡慦摣挸扢㤳㈱搲㉦㈶㤳㥦㤹つ扤昹㉤㍢㤰㌷ち戹㉣ㄹ㙤ㄷ㠳㕡㜷摢㠷〷㡦换㔷㤷㈷㜰捣㐷〶户㐳捤㉤㍢㘸户㥣ㅥ摣㌲㥥㝣昷ㅢ扣㙦㜰晢搴ㅡ㜵昷㜹㜴㜰ㅦ㔹捡敥搶挶㜸捣摢戲愲㤸㡣㔵㈰ㄸ㈳㈸ㄲ㤰㠰㔶㠹㘰㥣㘰〲挰ㄸ晤㌹㈴㈴摤㤱㔵㘶搵㌶慢ㅢ㘶戵㘶㔶敢㘶㔵㤹㔵挷慣㙥㥡搵㉤戳敡㥡搵ㄷ捣敡㙤戴㐹慥攲搸㤸ㄹ㕦摦扦晤㜷昷㍥扦㌴㌵晢搵㙦晦挷昷晥攲㐷摦扡㙦攲ㄸㅡ㍤ㅢ扦搴㐲㘰摦〱慢㜵㜸昸挲っ㈴攲㈰㌲〱㤱㜰㉥㍡㑦㍡攷捦搷㉦㥥戳ㅦ户昳㥣㔶〶昱扢ㄸ㘵ㄲ㙤㈷㥣攷㕣扦摥扣㈳戴㝢㘰捥づ㔵㘷攱愶攳扡戹㘶换慦㠷㙦摤扢戲ㄲ搹㤱扡扦户慥㌳㐸㕦户ち挴㑡㠵昲扣〷㝢扢摤戲ㅢ㉤㌵㝢搷搵搵㙦敢愹昶搶㠲收挶攰摡挵㐰㝤愲㕤摢昷㐶戳㔰㘸㍢㌲㜶摦㉣㜵㤵㝥慦愹昹慤㘶愸㝣㜹扤㘹㙦捤慤摤㔶㐱㐵㔱ㅤ慡扡㑣昵ㅥ㔶挵㔲㍦扤敡㘳愲㤰搶晡㍢搲㔸攷捡摤〸挲慣敡㜸摦㙤ㄵ㐴扢敢昶㐶㐳㥤敥㙡愲㥦㠹㡡㌳㕤攸挵㘶慤ㄵ捥㌷晤㈸㘸㌶扡㙢㘶敢㍢㌶㌴㑤晤㕡戳慥㐶㐷㜳愲ㄴ愰㙣㐷㐶っ㈳昷搸㘰㔹㄰㐲愴㐸㑣㐱扥慦㥢敤㘶㙥㘰㜶㤸㐵㐳㤱㈷捤㜷敥㌳ㄸ摦㔷㜴㑣㠶〴愶收㐴摢挱㠷扥㘷㥦㘱摢㤴晢攵㌶㌶捤㤳昱散慦散㈸㍦扡㙡晢昵㠶ち㌲㉤㥦挱㌷戲㡥〳攴㕦㠵㐲ㄸ戸㝡㌴㜳挶㕤㘳㌷㝦挷慤㐷㕢㠵㉤攵㙥㙥㐵挰挱㍡ㄶ㡢㕣摡扥换㝡ぢ㔰搶〹㠲㤳〰愵㔲慥㜰㡡㡤ち㈵㕣戹㍣戵㔳㠶㉣㜷㈹㜲昶敢㤲攵〹㘷搱㙤㐴㑡㉢攵攳づ㈸愲慤㥡㤰慦㑣ㄶつ散㥡㌶ㄸ愷㥣㜹㜰愹敤晡搱㙥㐷㙥晢愴㐴㌳搱㤱㉥㌸㜴扡㠰慡愰㕢ㅦ㘴挸ㅡ㤸愶㐷ㅢ㘴㌷㑥㌱ㄱ挵㈰挳戲㘳攴㙥㈶㘳晢っㅤ㠱昶㘹㈶㘴敢㜳㠳㜵〴㤹扤㥦㐹搹㘹愰㍣ㅥ㘹戳扤晣㜸慤捤敥挱挲㔹愷〹敥㈵戸㡦攰っ㠰昱㍦搰㜰搴㜲㈸㜷㕦搶㕢㜱㙦㍤㐰昰㌶〰攸㈷㡢㍡㈷㔶㔵昴愱づ攲㐷戲㕤ㄹ㝥戲㌸挵㕡ㄵ搱㌳㙥晢㤹㘵㑦〸ㅤ㝢㥤㠷挳搶㡥㡡㡤㝤搷㘰摥㑣㑦㠷ㅣ㤹搱㌴㍤搷㝤㥡愶ㄷ㠲㑤㠷戴㕢て愱慢㌵㐵昰㜶㠰㤲昵づ㐲ㄸㄷ㍡扣〷昳攸改㔲扥㈹摣㈲敤っつ㘹攰㘳㐶收ㄶ㈰㐳挹昵㙤㕦㡥㝣㘸扡㠳搳捥㥢摥㠷㍥㍢㔸扥㘳愲昷搸捤㈳扢挳㔸搱㙢昴愲ㅦ㠶㜸ㄹ晦㌵搰挶㍣㠲㙡敢㕤〴敦〶攸戱㌱摣㝤扦搶㐸㠱戸挵㕥㡡㜲㈷ㄸ㜵ㄱ㉦㜷㝤㜷㕢㠹〵㥡㜰搶敤㘰㔳㐵㠸㘰㉣㉦挰ㄷ㙥〶㠱㙡㘰㔳㕢ㄷ〴昷㉦昷㜶㈳挳挵愰改ㄱ㝦攴㈳㠷㙦ち挳㌰㍡㙡㡥攴㝡㝣攴っ㕦㌳ㄵ㜳㑡㜱づ㙤昰攳㠳㤵㐴慡㔳㌷㝢戱㕦昶晥昲㐸㤳っ愱㐹ㅥ挵戲㕡㡦〱㐰㑢ㄸ㍦ㅡ愸㔱捥戲搹㝢愵㔹户挷捡〸㕦挶敥愴㈷㠶搸愷㐷挶㜵挰㜶づ昱㠳戰散㔵㕣慦慤㉣挶扤㌵ㄵ搴㄰㕢㜰ㅢ慡愴挳戲㔴㌵㐷扡攲㑤愲㉢㐶㐶晡昶搳ㄹ昱㌵攱㤳ㅥ㉤㤱㈹敤㤹㤵ㄹ㝢昱づ㔳㌱っ㐹愵㤲ㄱㅡ㙡㙢㈰㜲ㅥ摢ㅥ愹㤸㈱㔴捣晢戰㜰搶㌹㠲昳〴ㄷ〰昲㍦㠴愶㌹攸挲㌳ㄵ㌶戶挳㤰㜶戵㥡㉢㤲っㄲ㈲晣挱㐰㘵㜵㤱㡦㜹㍦挱㤳〰㍤敥て〳㤰ㄹ㡣㈸㈴㑦㌱愲愴㌱㥣㕢慥扡㐳ㅥ㌸收㈰戱㌴摦ち愳愶挷捣㔲搹㔹㘸㕥㙦㐶ぢ㙥戸㡤㑣搴㐹㈷㉥㍣户愵㝣㜰㔷〰摦愷〷搷摣摥㔶㜵换愹㌴㕢㔰㙤换ぢ㠷㘱㘳㡥攵㠰㉦㈹㝢㜳搳挰㌵摣晥ㄸ㐳ㄸ㔸㘹㠹户㌲ㅡ㝢愰攸㌷㌷㝤挷㍢㉢扡敥㐶つ㌵敥㘸愱㘳戹攸㘰ㄵ㤱㌹愸㡦㌹敢㕢㠱㔲ぢ㘵㘷㈹㜰敢つ搷㔷㈴〶㝣㑣㈶敢㔶搴㈶戲〴㙢㑤收〰㥢㝥搹㔹て㙣㍦摣戶㤹㔰摣㍤搱㜵㈷㘹㤱扣㌳攷晡㈱ㅥ㈳㔴㘴昹戸㔳搹㙡摥㐱戶戶攵昹㑢昶㜶㜸㈸愸㐲愶搷㤷㤰挶㌰つ搳㌴㡡㘶㜱㔸晡㜰㐳㥥换㔱昶㐶〹㠴㔶戹㍣㘳收ㄹ搶㥢㝥㝤㥣愳愱㥦捥㜷㥡㐰昶愸㡤ㅣ挹搴挲㤴㔴敢ㄲ晢㝣㄰攰敡搲捤攵㑥㘶敥㜵攴慢昳㡣昱㘷㘸㜸㘱㡡㜶ㅡ㠴ㄱ扡㘳㥡㔱㠸㈳摦㐰晥㐰㙦摥昵㌲㕦挹㤱㌶攴扤㘳㥤攲㈲昲㐸ㄳ捥㡡扤愱ㅡ挸㐶㝢㜶㜴㑣摦搰㠹昵散㐶ㄸ搷捤㌷㍤捦㈶㘳㤱㈹㉢㌵㥢晣㍢摢㡡㥡搷㕣摦㜲〰㠴晢㘲㤴㝤ㄷ㈸晢慥愰㈶㥣ㅢ㑣っ㑡㤹㘳㌵㌷敤挰㡤戶㍣户㔶攴つ㤳㜷㠷㠲㈳㈱攲搴扢挹㤵㘸㡣愹ㅥ㕦晥㈶ㅣ戶㜰〶挴㥥㠱ㄶ攵搲㤱昸攰㕢搳㈸攰㍦㘳挸戰ㄲ搴㡢挴㐹慤㕦挷㘸㜹㌹ㄷ〱㠵㈳搷慢挹改㡢㔷㕦〴㐶慢㈰㔲㍤㠳㐵㄰ㄳ㑣愹㜸〶戸ぢ捥㑤摦㡤㐰㍤㔲㙣搱㡤ㄶ㐲㤰ㅣ〰㐵搹摣摥㉦㔴㑤㜵㥡㙥摢㠴㠷晡慢扡㡣挴㠳晤昵㘹慢昱捥㍤慡戵㍤㐹㤹㤱晤ㅡ㠹㕤搹攳ㅤて㤳愱㌱挴㙣㈷戶挶挸ち㥡㜶搶㥤㍡攴㜵㤸㈵攱㤹㥣昵㈱㘱ㄴ㍣扡㔴戲㉥愳捣挰㉤愳昶搹㉣㤲捡搹搰ぢ㈸搱㔲㘹㕣㌹㑥ち㉥攳攰㐹㕤㤵攲㍢挸昸戱戸戸摡㡡扡㙡散扢㈷攳㥡搹㐶㘳搵㠷㥦㔰戳㠳晡㈱ㄱ㙢捣㑤摢ㄸ㤱搰㘱敤㍦㐶挱㤵ㄲ挶㔸ㄴ㤹ㄸ挹㠸〴㐳ㄴ㈱㘰愹㥣㉡晤戳㌲㤷扡㡤㉥昲敥㥡戲㝤愱㐰㈵慡㉦愸ㅤ㜱挴㍡扥晣㐹改搰摥㉦㡡㉥戵㥣搹㡤㄰㐶㍤愲㉥㡦㑢㈲攴㤶㜳㠳㠱㈹ㅣ㘳㠰敡㡤㑢㙢戵〸挹摤昶〰摣ㅢㅣㅥ敡㘰㐵㜴昲㠴晥ㄹ戵㘸㈱㠳㜱扢㈷㐱昹ㄹ㤲愲㔰愶㡥㕣㍦扢㙣㝣敤捦㜸㝤攷㜲㉥㈹挴慥ㅥㄳ㕥ㄹ晥〳㠸㥢捥㑤㔲㡡㑥㈶㈹㜳慤摤㐴㜱㑤㈴㌸㍡ㄹ㘵㍡㝤㐱㠴㜳㍣捣㘶ㅤ愷搸㌴㜰捡㉤㜲㘱㔱ㅢ扢挷㥣㘵扦搶㘸搵㤵㤸攳㐴㕦㡢㔵㍥ㄴ昴㤲〳㠰㕡㥡㌲搶㈵㕥㤴㘵㙣愶㌸㘵ㄲ㘹㜸捦摢晡㌰扡㡢愲挳ㄸ摡晣㌱〵㤹ㄱ㤸㤳㤴㔸摦㐹〵㝡㠸㈷㍡㐷ㄸ攴昸ㅣ㔴㕡ㅦ㡡扡㙣〵㈷昲摡㜹㘴㤱戶㔴戳㤵收㑡㤳㕥㝢ち㜵搵搵愸㐳㐱㈳捣㔳㉢扣㐲〱づ挹㤰搲挱㐱愰敤攴㑦敥搵ㄷ攳扦㌰㉥㐲〱㠳㔹㕥敥㠳㜲㔸㔵〸ㄲ㕤㙥戳攳㜷ㅢ捣晦搲昷戶收〰っ㈶㠲改搴愲愵㜶㜲ㄶ㔰摥摦挹㜹〸慤㌲㜲愴改㜴㉡戳㤴㈷ㄱ戲〷搱㈰㑤摣㑡慦㌷㘱㠴愲㔳㜲㌴㉣㌹㥤㌸敤㘱ㄳ搴っ㑥昷㈰搷散〸〷㘰晣㌳㍤攸搹㝡㥤㉥㉦㈲㜴㠷㠲慡㌸扣愱㕤搲㔳㍤挷戲㘴㑥昴昱ㅥ敥愹㠸㡦ぢ㕥㔸㤸戹㙡㐷戵慤㑡戴慢㡦㙥つ换ㄲ昹㝦㐵㐴㘲捦愷搳㙦ㅥ昵㜹ㄴ㜵㠷㙢㕦扡敤㌷敦昸昲㕥昹㤰攷晥攸挹㕡㘳㘳㝣挹㔲敥ㄷ昸㑦㉥㌳㤷晦ㄷ㡣㜸㤰搷收〰㥤㄰〹挷㤱慢㘴㉤攱㉦扤㥤㈹晣捤攰ㄵ昸昰敤戳〳攴㤵㔳㍤扣㈲捡攰㠸㔹晣捤㌷㡣㔹㡣㝦〲㘹挹㌰㈰㜸㜲㑣挴捣ㄹ晦㠸ㅢㄲㅤ㌴〰攱慣愷〹㐱扥户攳㙦〶昹㐴愱挷㠷㍤㜸㌴攴㔷㠷㔲㠹㔴敦㈹㔶晦〷㐲㙤㝣て挴㄰㌲㠱㈶㙤戹㌴晥扥㥢㑣搷㌴㤹っㅥちㄱ㔹扥ㅥㄷ㜸㤳㘷戲昶㌵愵挵㌹慦愳つ改㉦晤昸敦晦攳㠶㜴つㄴ收㈵晥ㅡㄲ㙦㡦愰摣㜶ㄷ捣㍥㜷㠱愹㝣㜱ㄷ㥥㘵ㅦ收昴戵扢㄰挷㐴㉡㐰散敦㉥㌰搳㤷攱ㄴ愶ㄲ慦愹㌰〷㜷㘳愷㍤挶换慥攲ㄸ慥ち㤱摤㠷〱ぢ攷ㄱ愱扡户ㅦ扤㘶〷戶㜷㐶昰㑢㠱㠲㘱ぢ搶㜱慥㕢扡戰挷晤㝢搶㐸愷㍤㘲ㄷ㐹捣晤㈸扥㜲戰搳散愰㤴扥㜴㌰摦㈸ㅡ㠵搷ㄱ㌹㌱戸㠷挸㝤敡搴摦㉣晤昷㈷㍦㝦㤹㘷搷㘲㕥捤㍦㠶昲㌰〹㝣晡ㄵ㐸昱愶㡥㡤摣挳捦㜴慥攱㜳㈵㜷扢愱收散㐰㍣愲搰昲㤲愲㘶扣ㄴ㘳㙡收㍢っ敥㈶㑥㐱㘸㜷㜳愶㈷晣㈹㥦㌹㐹挸㜰㈶昵攲ㄲ攳㑢㤲㠸挶㐰㘳㌶愴攷㤹晦㙢㤸愳搷昸㈲摤ㅥ㈳㜷愰扣っ攳扢㠹扤搳㠸㕣敥㈲㉣㥡摥㔶ㅡ㍣〴㤰㘸㈹㘴㈳挸㈱改㑤つ㡦〷㠸㤶扡㠵㐲㥥㔹扦㡣㍣㕢㙦挲㤷戱㠱㈳㈵愰摡㐷〰㠷晣愴〵慢〸㉡㈶戱昹㘱㜷户っ〵㈴愶㠹㠹㕢昱㘹㥥㐳㐱㌶㌲㐴㥣㑦戰ㅦ㐱㈱戹昲摣攱ㅥ㌸㌴挵㠷㤴㍤㥤㠶搳㠲㥤昷ㄸ㜷㉢㜹㔷晣ㄶ捥㠱挰捥ㄴ挴㘰昸㈷㠸挶收㔴㌲㜶扡㘹㐹愳〸㡦敢㘲扢搳㜸㕣〵㥢攵㥦挱づㄵ愹㐰㝥㌷挴晡改捥搰昷昴搶搰挶昹㘳㤸㈰㝦昰扦ㅥ捣㄰㙣㍣㤵ㄲ〳つ㝢愰㔶㐵㝤㔸晣㌷搰㠵㤳捥ㄹ㔶愷㈸昷〶㌳搶㠹㘴㡤昴摢㝦收戲㐵戲㍥捡摥㑣㙡㜷搹晦㡦〱戱慦晤㌷㉥戱㉦㝥搶昳㜱㐱㥣㔳收㔳昶㑤攱㜰㐵㄰攵㐶㌲㐷㌶挹㤶ㄴ㤹〰搷愵ち㍥㘳搵搵愲挱ㄱ〳ㅢ敤㍤㈸搱敥㑢摦㜶㝣愰〲㘴慥㈸晦㙤愸愰㠱晤扢昵ㄶ㐷攳㔵愸〲㥣扡收搶㠲㘶搸㜴愲愹ち㔲挰㔳晣ㄲ捤㠱捦㌳㙢㝣戳㔷愹㍤㡣㤵㤸戰搱㘷㘵ㄵち晢扡㡡摥㤸捣㈴昳っ〷换㙢昰㥢愴挹㔴戲㠹戶㈱㝣㡢昳㙣换㙥攰㌳搶㔵㐴㍤㈳愲づ㠵愹搳戱攷摥搳ㅡ㕣㌸㥣搷㝡〶㤱㈱搵㤸㐱慡㑣愶昰㥢捦㜳㔵㝢搷愰扢㙤㍣户㤰㉤㠷㡢扥㤵昲摦〰㐵て昶㤴㙥㠶攱㌳昹㜵戲㡥搲㕤㐶㠹昵㔶つ㠰㍥づ㝦昹て〳ㅣ㍣㜸换晥㈷挱昷昱愷摥っ㤲㑤㌷㄰㕡㍢㐰㙥扣㡥慥㠶㐴〰㔱戰ㄴ敦㤲摦〲ちㄴ㑤攳㙢㤸㈸〵〲攵㕣㘱ㄳ㘰㌰㤷晦改㕥㕣㙥㉣㜱ㄴ晣㉣㤷㈳挴㍦攳改〴晢㐲ㅡ换㝤慣戴扤㥤挲㑥㜲㌳㑢つ㘰㌵〰捡㈳〶㌷㉦攴昴㤲昱ち㥥㐸㑡㜴㔶㔴㌶㈸㙣敢〳㈴㤷挱つ㡡捣收㉢㘸摣㥥捤㌶戰㠳㘷昳攵㍤㘷㐳搷㐲摥㌰㍤晥㘴㘲㥡慣㄰搵㔶㐴搰㈲搸〱㤸㑣㉣搴㜱㉡㕤捥愳愰㤳ㄸ晦㑣敡攳晡捦昸敦㡦㉦晦昰〷扣㝥㝡搹㄰㌵㡢慡敥㔹㔰捤捡㉣㕥㑥捦㘲ㄷ搸挱戳昸攲㕥戳㤸愴〶㤶ㄵ晤ㄴち攵㤱㐹戲ㅦ攳㌶搶愷〹㍥㐳昰㔹㠲ㄷ〹㕥㈲昸ㅣ㐰搹㌴敡昸搳㍦㝤㜲㡥っ昷摢㙣㌵㌲㐹㑡换㜰㥦㐷挱晡〲挱ㄷ〹㝥㠷攰㘵㠲摦〵㈸㥢㤳㈴扥㌴晣㍤㈲㝦㥦攰㑢〴㝦㐰昰㠷〴㕦〶㐰㐳昲㠳㌴晣㈳㈲扦㐲昰㔵㠲㔷〸晥㤸攰㑦〰捡㘶㥥㉣昲㙢㠳㉤㈷ㅤ攳攴愳㕦㈴㐱扡扥敥扤㠲慦㜵㜷㤹搹ㅦ挱㍦㔵㤰ㄷ㌳㍦㙡㝥㜰戸戱ㄲ㔷㥢㔶㍡晦〲㘸昰㍡挶攱㝡㜷㘲慢ㅣ昱㝥晣㡡㠶㌱㤹昰㘰㥥㙣㤷昱搹㤶昸扡㍣攲捡㈵㉣攸㈰㝢㐱㝢㌸㐵㉦㡥慥ㅦち㑤ㅦ攷㐵〶㥡攷挲㤰愷㌷っ㌷ㄱ㠳慢㔷攳搸㘶捥㡣㜳㠹㄰㐳慤㡣㈹戶㕣㐸㘳㉢㘹晣户晦搰〹戹愱〲ㄷ㘴㔵㌷愶㜸㑢攳捤愴昱〵㝣㙦㈷㙤㌰戲扥㝥㥣㌴愶ㅡ㤰挶㑥搲昸㈷ㄷ捥戴ㅢ㈷㔲慦㐷捥㔳㈴㌳昶㉤戲㤳㑢㝤㝢捦〰㐹摥愱㉦㌴敥㘸㌴㜹㑦㡥〴㌴挴ㅢ㥡挰㐱㥦〰㕦扦慦攰搴ㅡ㡥昷挰㘴敡㝦〴㘳ㄹ愷搹ㄶ散挸挶挷敤㍢㌸㐴㄰㔸㜲挷捥〵㘷㌵〰㘲捣㔹づ戱㍦慥ㅦ㉡ㄶ㠱㙢㌷慡搷㜷㥦㘴㑢挶㌶愰戳ㅥ㐹昲搳攴昹愰攱㕣〱㐹㤸㡤ㅡ昵㠴戲戹㤷㍡㍣㘳㝤ㅤ挴㐱㜴つ㤰㠵㤲㑥慥昱っ㝡捥愰愶愵戲㌲㙣昴愴㠶㄰ㅢ㘶㔰昷ち晡户㘲㌴扤昲㤲㐱㙤㉣攸㙡㡣㍥㉤㘸敡㘷㐱㝦㍣㐶昳戰㐳挹㜸㈹㐱㍦ㅦ愳摦㈳㘸敡㜰㘹晤戱ㄸ晤愸愰愹戴挹㜴㠵㍦〷㌸㥥晣㝢㈷㔳㍢ㄲ㘸㌳㡤㡦愲戱〴愰搳㍣㙢晤㈵㍢晣ㄵ挰〸㘲晦㐶捣昱摤㌳愴昲㤷挷摤㡡ㅦ愷㘷昸㠵〴㝤㌳㐶敢ㄹ搲㐰㐸敢昵ㄸ慤㘷㐸㤳㈱攸㑡㡣搶㌳㝣㌹㐱摦㠸搱㝡㠶㌴㉢搲晡搹ㄸ慤㘷㐸敢㈲攸戵ㄸ慤摦㠴昶㐶搰慢㌱㕡扦挹㤷ㄲ昴昵ㄸ慤摦㠴㌶㐹㕡㕦㡢搱晡㑤㘸愵〴扤ㄲ愳昵㥢搰㙥〹晡㤹ㄸ慤摦㠴收㑢搰㑦挷㘸晤㈶㌴㘸㠲㕥㡥搱晡㑤㘸攲〴つ愵㈵㍣愲摦攴㤵〴扤ㄴ愳昵㥢搰っ㑡敢挵ㄸ慤摦㠴㠶㔱搰㔷㘲戴扣㐹㥥慣㜹㘰ㄹ㈱〷て改㘳晥ㅢ扡ㅡ攴ㄶ㍥搰晡㜷摥〹㡡㜷㠹晤㐲㌹㘷㐸㔵㉦㜶晣㝦〱㐳㉡昴攸</t>
  </si>
  <si>
    <t>Korelace</t>
  </si>
  <si>
    <t>V listu "Příprava dat" si připravujeme data pro odhad rizika měnových kurzů měřeného pomocí směrodatné odchylky. Jelikož historická data vykazují</t>
  </si>
  <si>
    <t>trend, je nutné je před vlastním výpočtem směrodatné odchylky detrendovat, tj. odstranit trend.</t>
  </si>
  <si>
    <t>㜸〱敤㕢㝤㙣ㅣ挷㜵扦戹扢㕤摥ㅥ㐹昱昴㘹换㔶㙣㈶愶㘴换戴㘹ㅥ扦㈴挶㔰㘴昲㈸㠹慣㈸㑢ㄶ㈵摢戰㙢㕦㤶㜷戳攲㐵㜷户捣敥ㅥ㐵㍡㘹敤㈴慤搵挶㘹㔲搷㐹㕢愷㜵ㅣ㈷㌶〲㍢㐵㤳〲㘹㔱愷㘸㕤㐰㐰㡢㈶づ搰ㄴ㈹搰㑦㕢㜶㤰ㄸ㐶搳㔴㙥㤲〶㘸攰戸扦摦散敥昱扥㐸搱㡣㠲敡㡦慣挴㜷㌳㙦摥捣捥扣㌷昳摥㥢㌷戳ㄱㄱ㠹㐴摥挲挳㕦㍥㜱㈶㜶捣㉣戹㥥㉣昵㘵散㘲㔱收扣㠲㕤㜶晢挶ㅣ挷㕣㥡㉥戸㕥っ〴㝡戶㠰㜲㔷换扡㠵〷㘴㈲扢㈰ㅤㄷ㐴㕡㈴㤲㐸ㄸ㔱戶ㄲ晣愵挲㡣挱㕡〶搱〶愸㈲㠶づ搰搱〶㜰㍣㌳㝥㜴昶㝤㜸挹㡣㘷㍢昲愶敥㍢晤愶昶敤改ㅢ散ㅢㅤ改敦敢扦愹㍢㔳㈹㝡ㄵ㐷敥㉢换㡡攷㤸挵㥢扡㡦㔵㘶㡢㠵摣㘱戹㜴挲㍥㉤换晢攴㙣晦攰慣㌹戴㌷㍤㌴㍣㙣㡤㡥敥敤㐸愰摤改捣昸㌱㐷㕡敥愵㘹搱㘰㡢㐷㌳攳㝤户㑢敦搲戴㤸㐴㡢㐷㌲攳ㄳ㜶挹㉣㤴㉦㐹㤳ㅡ㔹㍣㌸㈱㜳〵捡㐲㑡愷㔰㍥搵㠷㉥搷㌱ㄸ戹㍤㝤〷挱改㥣改㝡ㄹ㔹㉣ㅥ㤷ㄶ挵搰㔱㈲户愴㈳换㌹改㙥㈸ㅤ㔸捣挹㘲㔰散㈶㑡㜷㥡捥敤㘶㐹挶㤹攸㉡昹昲㥡捡换戲㔷昰㤶㍡㑢㈷㕤㜹摣㉣㥦㤲㈴搱㑡㠷㉡㠵㝣㍣㉥攲昱㐸散晡㔶㥤㔱㔲改㍢攸攴㌲㜳愶攳愹ㅣ攵㤵㙥㐵㕢㌳㌳㔴挷敢扡挵㙥㜷㌷搴愲㠸㘶ち愵挳搲㈹换㈲㕦㐲挱昵㌶㄰㈹㥥昸㡣慦㌲㈷ㅣつ挵㈲摡㠳改捦愱昰㉤㐶㍢㐱〷㠰摥〹㄰摦㜷㈸㍤㙡㙣㈰慥ぢ㐰挴㉦㘰晤搴搶㈱㜹㌴㙢㐶戳戳搱㙣㉥㥡捤㐷戳㌲㥡戵愲搹㔳搱散㕣㌴㕢㠸㘶摦ㄷ捤㥥〶㑤昸㈴摡摡愲挱昳㜷㔷㝣㉣昵晡㡢㍤搳捦摣搵搱ㅤ㝢㘲㙥㐶攳㤲ㄹ㙥㌵㠰㐶摥㡣戹㙥愵㌴捦戵ㅡ挸㡤㕣㌵㑡ㄳ慥㜷捣㜴㑡敥愵ㄵ㌰挴㝢㌱〹㡦戹愵㥦扦㠴昱㤲㑢㈲㘱㝤㈳㤸戵晢㜶摢㈹㤹挵㕢㡦㐸戳扣慦晦搶ㄹ㉦㍦㈱ㄷ昶昵摦搴㥦摥㌳㌴摣扦㜷捦㜰㝡㌴㍤㤰ㅥㄹㅥㄹ㌶㌶㤱户㥢〱昴㉤〰戱㐳攳挷㡣慤㐴㙤〳㄰攲㜵捣〷捥㠹㐷㜶晥敤挷㝦晣收戶摢㥥㝣㝥㜴敢扤㜷㝥敦㝥㐱搵㐷㠱敡㔷〲慣晣扡愱晥㤱晥攱㠱㤱昴昰㘸晦摥扤〳㠳㘹㘳㍢挸㡤慢㔸昱㙡㠰搸㠱㤳挷㡤ㅤ㐴扤〳㐰㠸㔷㠳搷捤扦㉣捥㜶晦㜴昶挸愳〳敤㡢㝦摡晥摤㙦㘹㔴戲〳㙢㤹㍢ㄹ摢㜱㘴搱攴攴㠱㍥㈰㐷户㤷㤶攷㔳晡㉥摢㌹敤捥㐹改㜱㐱愴㙡㑢㠸愸㈵ㅤ㔸㤱㜴㠰愴ㅤ愵㡣㉤㉤慢㤰㉢㐰㜷㙣つ㌲㔰㔸挸攱扤搰晣㈷散〶摤搳㑡扢挴昰㘰搵㐵㘲㜵㙢慥㘶捤慥㠴搷搷愷㘴㥡昴㠱㜸㈵攰昸〷㘷㌲㥦㍢搷㝤昷攴㈳㔷㝣敥㡥㠵て㍣搳㉢捥慦㈴昹㤷㔷慡昱㔲㔰搰㈸㍣㌳㌱昵攱㌷㍦晤摡㝥晤㍡㐸㈳戶㙦㜲挴攸㐱㈲㈲晥㌵愰㑦㤷㝦昸㍦攳攷户ㅤ昸攲敢昷扢㥢慥㝡㜸㑢挷㉥㤴摥ㄱ㌰㘱挲㌱捦㐰晢㉦㥢㤵㠱㍥㔸搲戵搸㔲㤸㔲㙢搸摡㘳愵搳昹攱㝥㜳搰搴愸换搶慡挷戹ㄶ㍡慣扢ち攵扣㝤㐶㈹昶づ敢㘰愱攸㐹㐷㘵扡㉣晣昸挶㐹攵㍢慤〳㡢戰攷㌹摦〶㙣戱㌲搲昱㘰ぢ扤愵㘵戵戱㘳摣㜴攵㜲戶㌷㘸㝢摣慥㤴昳敥搵慤ぢ㘷㍣搳㤳㔷㌵㤶㉤㌷搲㔴㙤〶㤶㔲扡慡㑢搷㌴㔶扢搳㉣㔶攴搸㘲挱㉦㝥㐷㐳㌱㙣愶㍤扢㜲改㐱㐷扥扦㕡摡搴愳㌱昸㔵ぢ慡敤愶㔱晡㐵㝥扦扡㌳㜳戶㉢换慡㝢扤愵㘳㠵摣㘹改捣㐸㝡㘵㌲慦㠶扡㤵㐵㠱攱敥㍤㕡挶㐰㘱㡡昳敦慡挵㤲搱戲㥣㤷㜹昴㜷ㅥ㕣㕥㍡㘱捥ㄶ攵戶㍡ㄲ晦㥤㈸搸㕥㠷㍥㘸攷㉡㙥挶㉥㝢㡥㕤慣㉦ㄹ换㉦㤸㜰ㄶ昲㐷散扣㡣慢㈷攲㐳ㄱ㠹挵㠴㠸摣搰㑡昱戰㙤㤷㜶戹㘶㤲搰㑥慤㑥㕣㌳㠹㐸摣搲㥥㔷㕢㐶愲㘶㤲㤱㝥昷慡㍤愹㥤㠴愴敥㕦㤵扡挵㈴㘵愵㉢敢ㄷ㕥摦㜱挸〷㜲㈸㑡慥捡㘸捦捡㑤㉥捦换㡢昴戴㐶㉡㜴挲㐹扤ち搳㔴戳搵戹昷昳㈵㡥㐶㌷〷愳㍦戰〰㐵㍥㘹㤶昳㐵改慣扡㠵㄰散㤱㜱㍤挱つ〴扢〹㙥㈴攸〵搰扥〵ㅤ户㈲㐷㘹㍦挵愲㔸搲捥ㄴ昲摥㥣㍥㈷ぢ愷收㍣攰戰昵㐸㈴挸敥㉦〷㝦摢攱て㥦攵㙥挶戸㤹愰㡦攰ㄶ㠰㘴㌲愲昷攳㌷愲㈷㡤㌴㝦〶㠸㔴ㅣ敢㍥戱㌴㉦㤳㐲愳慢昷昶㙤〵昷㍡㠶昲㝦戱㌵㜱戵ㄲ摣㙣㌷ㄶ㙢挵㠸㐹搳㥤昳戸〶㔷㉤㔴慥攷㈰ㅢㅤ〲攸ㄸ〶㤸㥥㤴㐵慣攰㑢戳慢搱攸挲㕥搴㠳愶慢戳慤㌴戳㔴捥捤㌹㜶ㄹ摢扤〹搳㌳挷㜲搸㈶戸挲搴㑢搳㜶愶攲改愵挹〲㝥㍡㑡挷攵扣㌴扤っ昴戳搷㔹㥡挶ㄶ㐳㈹搰愹晣愲㔶昲㜷〷ㄳ搲捤ㄹ摣㐶㑣㐱ㅦ㉤敡㐸㐱挱搲㉤㈸㝢㜲搱㘳搳㙤㈵昸慢㤸㐷〶㠸㝡㔵㉤㍦挵㥡㥤ちㄷ搶㑥〶㌹戴㤰㔲挹㥡㔶摡ㄵ挲㙦㐹戹㕣昰㤳㘰㐷攳〱㙣㕣㍡㈷扤㐲搱敤ぢ㤸摢㌷㘱㘳㠳㈹搵㠶㤷㑣搷㜵捣㉣㝤㔵㔱㌵慥㜰敥㐳㡥收㘶晤㘶搱㤵㐳㡥㕤㤹愷㕦㜵愹摡㘱㕢ㄱ㘳〴攰挹㌷㥥扢㜵攷ㄳ㕦㝡㉢昸㝤㄰㙢㐷㍤晡ㅥㄴ慡慤㡡扥㤷挴㐴昲㤷㡦㌱ち㤰㌴㐸㘱戰戰戹㑣攳捥愶愵愲㕤㘱攳㐴搷戶愳㠴㌱㥦㜰愴摡〹㈶㔴〶敢愹戳㐴愷㜰搶戶㑦㜳ち㙣㔰戹慡㌷搹ㅥ散㈶改ㅤち㈱㘲㉢晡㜴摣㤸改晢〰㍡挷㡡挵敥戰㐵㔷㝦て㔰㌱ㄸㄴ㝤㍦ㄲ㌷㡣㘴〷戳㐷㘴搹㕥㤰搹搳ㄵ攷㠱愵散扣改攰愵㥥㤳㜵散〷昲㌰㥢攵㐲摦㘲搱㕤ㄴ㝦㡤㈱搳㐵㙦昲攰㕥〸ち㥡㌶㘲㕣〷慢㌸㐲㜵摢㥤ㄴ㘸敢ㅣ愱㈶ㄳ敦摢扦㕦㌸㌲㤷㥤㈳㔳敦挴摣㜸ㄱ换摤攰挶慣㘸戴㝥攱〶戴㡡㈴晡㙥挰㌸ㄶ㡢昸㑢㉣㍢㥡㝤愴敢ㅦ㘳〲㜹攳〰挱㐱〰ㄸ㙦㠳挶ㅢ戶㝢搲捦ち㙥挳㘹戰㡤㈹㠲㕦〲搰戸ㄷ㕦摤戰㘱戹㔲挳挵ㄹㅦ改㉣㑤㐸换㐴㤰㔱ㄹ㈳㘱晥㝦摡慡㌸〲戰㌵㠶㙡昵㐱愰敦戴〳㝡愳㠳㕢ㅦ〵㐳㙣㉥㝦㐸㤶改摡戸㤷搲〴㕤㑡㔳㘶ㅣ挶㌸挲㐷晢ち㈶挲摡挷㐴ㄷ慦㙤㠱㝥㐴㌶ㅢ㐹㜰㠴挴攸㐷〰㔴㘰愶挹挰ㅤ㐵㐹搲㘰㜹戳昱㔳㘵㠲㘱ㅣ㑥て㠳〶㐷㍦〱㄰㘳愴㠹㈶㐶㍣ㄷㄸ㠸㈶换昱㙣㔰搰ㄴ昵㘱昴㐶〵㡣敥㘶晤㉦㠰慣昵㑣扦〷挵挶扤〴扦っ㔰㌳搳敦昷戳㠲ㄱ㈰㌵搳戳㈴㝡㉦㠰㘰ㄸ㐸㐵㥥㑣㈴挲㐷㝣〶敦㈰ㄳㄵ㈳㜲㐰慢㤰㔱ㄳ㈳㈴㑡㤲〶换㥢ㄹ愱捡〴〳㑣㔵㐶ㄸ㘴㠴捦㠴㑦〶㘳㙤㘲挲㘳㐱㐱㘳㌸㐳㌰㝡愱晡㕥㘶㈳㌶㠰㐶晦扦搱ㄱ㔳戱搹敡㕥慥㐶扤搲㔷搵慤㤳攵㠲攷戶㕢㘳ㄵ捦㍥㔸昰㌰晦㍢㉣〰㈴㔵㤵慢㤴ㄳ㕦㔳愹搷扡戳㈰捦㜰收㕦摢㕣㠴戰㜵愶攲㝡戶昲㌱慦㘹㉥㥦戰㙦户扤㠹㠲㍢㕦㌴㤷㝡㕡ㄴ晢㈵㜷捤挹㌲昶攱づ戶攳ㄷ㈳戲攷攷㘵扥㐵ㅦ㘷散㡡㤳㤳㔳ㄳ㤷挳㑥㕥昸捥㜲〴㥥ㄸ昴㤰搸戹戲晤慢攱㍢㜷㜳㔱㜸㙦㘲㥤ㅢ㐱戵ㅢ㌳摥㡦㔶戸㜴㐵㌲㘹㌸㐸㘲〱㘸摣ㅤ慥㍥㐵㙡㘲〳っ㔵㈵㉤㠸搵挷㜵〶挱愷愹戲㕢挸换㘴㤰㍢㔲㈸㙦〸㤲㐷㉢㕥㕤㠹戹戸㌹㈸㠱㡢㜹戴っ搱攷㑣㈷㝦㌹㐸〵〳挳攳㡢㐴攸昸户㍥㐶晢捤㐴㈲ㄷ挲搳扥ぢて㠲换攴昳㙥ㄴ戵昴昶慢㑢ㄱ㠹㥡戰ち㜵㐲㈷㔹㕤㐵㈷㤸㘳攴㕣㐹挰㡦㥤㙦㔰ㄴㄲ㤳ㅢ㈷㐵㐵戹戹㍥慢慣慤㘱㡤捤扡㜶戱攲挹つ搵㤴㕡攴㠶㜵㕣㐵愴ㄷ㘴㐷㌵㜵㉣攷㈱㠸㔸㙤㡦攱慦换㐷㍡攰㐸㍣㤰㤰㔰㌲搲㔷㤹戸昵㠳攰晡㔹愷㐴戱㕥㉣昵㝣㝦扦昸昴攳㝣㥥摤ㅦ〹ㄳ㤴㉤㠴换挰㑡愳㌹慤搷戳戵㌱㌰慥愲捤㘱㘸搶搷㙥㑡㜱㜵㠴㌸㠶㥦㍡㉤愵昳㄰㘳收㘱㔳ㄷ㤷㑤ㄱ㈷户㕥㈱㘷ㄶ㡢㑢ㅢ慣愹㜲慥㔸挹换㘹㜳㔶ㄶ㐳㝤捤挳㤵换㐳㕥敡㡣摢㤷搵㉡㝣〹㤸㌲㠵㠳敥㌰攲戶㙥ㄵㄷ㌱㕣戰㔵㜹慥㘸挳ㄷぢ㐳㕤㙦㍢搸挸㙤昰愶攵㔰戹㍡㜷㠵㑡㙢㐲㔱㤷㌱晥㔲㡤㔷慡搵㔶㐳㌶㙤㑦摢㠸㈵攷㙢㔰㤳〵ㅦ㜵搹慣㈹㈵㈲㕤搷搷㙢㔸挰慢挸㐳扦㜶晦ㄸ㝦愱昵ㅥ晣㔴攵戵㥤㙤搷㥤摦㉦〲慤挷戸㘰㘳攴愶㘶㘱㈸㥢慦ㄴ㈰昷昳㕤搴㕥扥挳㜰愲攰ㄵ㘵扢愵捡㔵㍡挱攵㐰㙥戶㔹㈷收㄰晦㤸攸戴づ㌹㠵㝣戱㔰㤶㜴㍥㜰戶挱戳敥㘹㜹ち㔱昸㘳戶㕢攰㐱㕢愷㜵挲㌱换㉥〲ㄴ㌸㜳㕦摡㔴㤷㔳挲搲慣昱㐲ㄹ㡢挷㝦㈷搳㕤搶捣㥣㝤〶㤷㌲㉡愵昲㈱㜳摥扤㉣〴㐵ㅦ搳㝦晣ㄵㄵㄵ搱愸㐸㐴ㄳ敢戵㔱㝡〵慤摤っ戵㜲摡㕥㌸昷㔴昷㥣㥤㉦摢㥥搹㡤㌳捦㙥戳ㅢ〷慤摤昳昶㕣㔱收捦㍤戵㈰㑦㜷㉦㜴㘷敥㌹晣㙥攵㌶っ愰㕡㡣㈰㄰㉥攳扤慢慣㙥捡㌵㌸㌵攱敡收㈸敡㡥挸㕢挶㙤慢㜷㘰愸戱㡤〵搶㌹〳㌰㜹攸攴搴昲㔹摢捦㜰㜳㐵扢〵慤慤㘲㌶搴㌴慡㠶昵改昷㙦昰愷ㄶ㜱㥣㘹㠶㥡㈱捣㌵㑥搷愴愵㘸㌸㜳㘱㘹㐹捥攴㐱挴㕤㍢愰㈸愰愶ㄱ慤㠶㝥摥攰㘷攸昶攱㈸摣つ捡㌲㜶愹㘴㜲㉡㜲ㅡ捦㐰挷换㠴昲挱愱㜹っぢ㐰捤搷〰㘵㉥〲㘵㉥㉡ㄴ㑣㌷㡦敡㔴㥡㙤搹愷㑣愷攰捤㤵ち戹〴㌳㍣㑥扢㉣收㌰㈶㄰㡦ㄵ挲㐷㑤㘴㌸戴㡤扢㙦㍦㥣ぢ㘱昷㘱㡦㐱搶㔱昸㤸改㔱㘵敦挵㍡捦㐱攰昳㉡挳㘰㉣愱㌵㡤㠷〸㌰ㄱ㝥㔷㙡ㅣ㌵㘰㤴搹㄰㍣戲㘰戱昱㐰㤰㘰㈶捥㘳㠲㔵㈳搴㍣㑣㐸㑥摢㘶晥㈰㑥㕣㙤愷㉤戸㘷㤵㠰㘸愹㠲㥣ㄴ捦㈴㌲㌸换挳ㄹ攱〲晣㘵㈷㐱挴っ攲晤㜱㥥㘶攸扥っ改㠴㐶㌴慤㍤搱敡㕤㔳㘱㕢㍤挱㜹㔰敤昵戱愹愶昶扦㜷挷㕥㘸㘲づ㡢㉥㠷昱〱㠲て〲〸㥥㜶㜰㍣つ〴扦㐲㠲㕦〵搰ㄸ昶㙥㕣㈵㉢㐶昰㜱ちㄴ搱㑡㍣㔹㐸㤴㌸ㅣ戸㈶㍡捥ㅢ㜰㐲〱㤶攸敤㠹㘱㌶晢㈰挰㌷㕥㝣㤱摢晤㠸㘰㜰㍣㝣㍦愷㐵搰挱㠷㤰㌴㍥〴愰㌱㘲昵㌶㈲㠳㙡㜸搵㥤愸㜲㡡㤷㌷㥥㥤㔶敤㍥㜳戳ㄵ㙣㌸㙢戶㤵つ㌸攵㡣㘱㥤㕦㐶㥢㐶戰〳㙣ぢ㔷捤扡慤㌵愷㍤攷㜸㌲㈲ㄸ昴愳㜵㡥攸ㅦ〶搸散㕦捣改〶㙦㍣愷㌰㕢愱昹㘴㘱㠴敡㍥扥慣昳〵挳㠴搴晢挶㐷〰〴攳㠵㔴愸㔸㑦晥〲晢㜵愴㉦扥挰㈶㔹〳㝦挶挳㐱㠲ㄹ㌱〵㄰㑥㡡㥡㔹㝢㤶㠴扦㐱〲〶ㅥ㕢㄰晣㈶〹㍥ち愰ㅤ〶㘸搴㈸昵㤱扡㈰㥥ㄷ㔷㜷敤㜸摥㤵挰搱㤱㍡㈸搳搴昲㙢慦㌹攰搲晤戳慤〴敡㈰㔵㜲昵ㄹ攸㘶㤹㑦晡㌳㡢搳㥤㑡㈴ㅡ㡤㐳㐱改㡤攷ㄶ㑤慦㘵ㄳ㌳㔲㐵ㄳ〵㈳㘸晡㈳〰敤っ戳愰晤㉣慦㌷㜱㡦㡥搸㑥㌵㐰㡢㑤晡㙦〱ㄵ㐹㡡愳㠰攱挰㙢㤶换挷㠱㌶㍥〱㈰ㄸ昶攲㤲㔱㝡㉤㄰㌰㘳㕤扥㠰㝦ㅢ愹㌵ぢ㤸搱㌱㈵攰㐷搹ㅣ挳㘴㜵〲㝥っ㠸㡢ぢ㤸攱㌴㈵攰㑦〶〹㈵㘰挶搴挲㘱搴〸昸㔳㐰ㅢ扦㑢挲昷戶㈶昸㍤ㄲ晣㍥〹㑣〰ち㔹㝦ㅣ愰捡㍣㕥搶㙡挱扣㍦〰つ㤸挷㌰㕢昸㔶㡤ㄸ㕦ㄹ晥㈱㤲挶ㄳ〰㠲ㄳ㍤㈴愸改搶㘷㐸昰㈴〹散搶〴㥦㈵挱㔳〰ㅡ攳㉡㙢㡢攳搰㐶愴㙡㠲㙢㉡㘴扣搱扡愳㘲ㄶ㜱搱昳㈸㜶㜹ㅥ㔱㤷㠳挹㡥晢㝢敤㡢㑥㙣㌵㠴㝢敦攳㥣㙥攴㐱晤㈲〸挶愶㈲攴敢摢㡢㈷戵晢戱㍥搶昶ㄶ㑡戲㍥㘶㑤㌳攵敢㍥〷㈹㤶ㅢ㥦〷搰昱㐷㘷㔳㜳〱㔶㜱㘷ㅢ㌶慢慣扦㜹搹晣搲搱敡㉤㐲㝢慥挱慢㝤ㅡ㔵〵㕤㕢搵㠷㘷㠲〴ㄷ戶㐶〷愵㔱㠳㌵昹㐴㑡〵㔸昴㡥㘶扣愵㈲㍣㔲㈶愹搱晣ㄴ㑤㌰㘲㜱挰愱㝢戶㠳慤㜸扣昱搴慣㕡㜷ㄷ摥搷扥愵攱㙡㡤慡挶ㄲ㍡㕦摡㍤㘰昹㡡昵敢戹捣㍡㝣昴㉦〰㙣㌹㔲挸㌹戶㙢㕢㕥昷っ㜶㘱摤扣㙣㘵㘱㍦㍥愶摤㡤ㄶ㕢扥㤳〳㡢㤷㜹挷㜹㠱㠷つ挹搳㘵晢㑣㔹昵㐶㜳㜹攷㑣昱慢慤㡤慦攱㉥㕤㍤搷㠱㡢㈹㍡㙡慣㙣㍣ぢ搰ㄹ㑢搱搳㈱戱晥ㅣ挰捥捣㜸收㜸㔶づ㤸挳晤晤㐳㈳改㠱晣攰搰愰㥣摤㍢㤸ㅥㄹㄹ捡㥢挰攴〶慤㍤㠳㈹攵ㄸ㠱摣昸㈲㐰㡡慥㤰㝡摤ㅦ㌱㐷㥦㐸攵㔸搶㐵㔷㠶敦搷昱㜷㐹㥦搴㐳㘸㡥搳㔴晦㘳㠰㡤㤹昱㙣晤㐵㜰晤㑢㐰㜷〰慤㙣ㄵ敥㜳扡晡㤷㠱搹〰㑣捤㘶㉢昵㈱攰搸㡡昱㈷〴敡㐸愰ㅤ㈹昱ㄱ〲愲扥ㄲ㈴㤸ㄱ㌴搹㥣㜶攲㌰挴㐲㘱㈳ㅤ搱晦っ㘰㐵〹㡡㈹㤰㔱㡡昵㔲㜸ㄸ㜵㤴ㄴ晥ㅣ〹㐸㠱㤶㥢慦搰㥦〷〸愴㌰扢㌷㥤ㅥ㑡愷〷㜲搶摥愱㝥㔳攲晡敤攰昰攸攰㘰㝡挰戴㐶晡㐷㜲㈹㘵攸㐱㙥㝣ㄵ㈰㐵搳慥㝡晣ㄷ捣㝤㌴捣戱㑣愳㙤扣愸㜲ち慣㉥㝢㈵㘶㐵㑥攴㠵㡣户戵㌵〵摤敢ㄵㄵっ戲㔲㙡捡㑣敢㠴㕡〶㠳㕤㕤敦㠴㤵搸摤㘶扤㘳晣ㄵ搰挶ぢ〰挹ㄴ捤戶ㄲて㠵㙣㔰愴〶愵㤸晡㐴㠸㍦㐷搴㘶㠲㑤〰㐲ㄹ㘲收晥㠶戹昰敦㌱㈴㤴搸㐶搱戵㔰㙣〶挵挶㌵㈶昶戴㤴㄰捤戱㤲搰搷㤰㠰㠴㘸㝡㤵㠴扥㡥㠴㉦㈱搳ㅡㅡ摣㤳戶昶っ㡦攴㠷㠷〶捣㍤戳愶㌹㠸㑦㍥㠶捣扤㈳戳挳挳昹挱㤴戲搴㈰㌷㕥〴㐸搱㌶㉢〹㝤㠳㌹㘵愴挳㌲㐱〳㑣㈹㠹㌴㍡㐳づ慡㔱晦㍤换扦〹㤰㑣搱〶户攲〴捤戲挲晦㈳㘹慦㈲搸づ㤰愲㐹㔶摤晤㈷㈴晣敥㕡搶散攸慣ㅣㅣ挸㡦っ㡤っ昵て㡥㥡㔸攰昸㐹㕢〳ㄶ慥㜷㡦捥愶㤴〵㘷ぢ晦捣ㄶ㍥ぢ愰扡晢㉦捣㍤ㄵ收㔴搹攷㤱愳㈱㌰晥㡤攰摦〹㕥㈲㜸㤹攰㍣挱㉢〰㥤㔱昱㌴㝥㔴㈳慦㈲挱㠷㤹ㄴ昵戸攲敤户㤱攸㡣㘹㔴㐵户慥㝣戸㔳戳㘰㝢㘱㕡敡㉥㡦ㅥ挰㘵搰愵㈸敡挷戰㌱昴ㅤ搳㜸昴摤敢㙢㡢㌳㤹愳㔲㈶㙥〷㠴昰㌳戴挳㜱㉥捦㙤戶㜸㉤晥㡣敦〰㘸搴㡣㉤㘳慤㡤㕦㔱搴㝥㘱㐲つ扡戵㌴攵㐲㤵愹慢改㘳搵慦㕣㌶㠶㉡慥㌷扣敥户㜳ㄹㄳㅥ㘸㠴搵㡥㍡搵㝡戸扦〶换㠱㠲㕥㕥づ摣扡㥣慢㜱散慦㕥挶攲攴ち㌱㜵㤹て㕢㜴攱㐱挷愳㌱搱㜲敦ㄹ摣换挲㔵愸戰㠱〳攵㑡㠹㍡昰敡ㄶ摢昱昱㠲愷㠲㔹㜴昹㠴昱ㅣ愰晥ㅡ挱扥㥥㐳㍤改㔱敤㑡㠸攲㙤扣愵㥥昵㝣㈷㥦愴昱㍡愰愰㡤㘲㝢㐴〹㉡晤㉥晣愹㤳㜵攳㍤㑣敤㈷㝥㌳〸㕡摥挷摡ㄴㄴ㌴摥挷㑡搱㑣愸ㄹ晤㕦㐸㜴挶〴搵㍡㘷戵㐸愱〶愷㤲㤲晥ㅢ挴㔰㈳㜳〶〸攳㜹㐰晤〷〰摡扥㥥㠹㥥㈱慤〳㜴㡤㤱〴ㄵ〱づ戸㐹つ㑤搹攰昶昳㔴扥㜹㤴㔴〳㐹攳㐷㙣㥡㌶㠰慤ㄱ搵㐵㝤慡攱慦挱〶㕦攰㔰昹摣愶㘰㈴ㄱ晣愶㙥敢㝡〱ㄸ㔵攳㍥昱捥摦ㄹ搳捥㍦搸㜸慤捦慦ㄱ㠹扣㌹晦晤戹愷㕦㝡㜴扦㌸〷捣㌲㈷㑦㈰攷㜳戲つ㥤㘸挹㐹㍤㈸㘸扣㥦㤰愲收㔶㥣晣〹ㄲ攰攴搷昰愳㌸ㄹ㐷㡤㉡㈷摦〴㔶㔰慢晡㥣愴㑥搶摦〲〰㈷㌳㍤㐳㠲㥢挳㜰晣㐹㠳㝢㑦㐱愵ㅢ愲扡愸㔸摦ㅥ㑢愸㠵搷挴ㄲ晢㙣捦昹㜳㕦晦搸㝥㐱㠵摣㡡㈵㍦昹改ち㉣昹摦愰愰改戶〲㔵慥㍦㑥㉡㜳㍤㠱攱㘰㥣㤳㍤㈳摡㡦㔱愵攵搵攰昰㕥攴昲愷㌴晣搶〵㙢㥤换戰㜹敡愰㔹㑣㥤㈴昹㐴㙤捦㘶㠹ㄲ㔴敦㡡昹㍦〲㠶捣㔷㜳㑣㔰攱㉢昴て〳昴㐶㈰㤲㠲㈶㐰愱㝦㄰愰户㈹昴换㈱晡扦〳昴ㄵち㝤㍥㐴扦ㄱ愰㙦〰㈲㠱戰换㉢㘱挱㠵愰㘰㌷㄰挶㐶㜴㉥ㄵ㕡ㄱ敤摢㐰戵㔴〹敡㠴愴捦てつ㉦㝦㑡㐱㌹㘸ㄶ晤晥㜶换晦㤲㠱扡㕥㥤挲ㄷ㤵搳摣㠱㈸戱㠳㡦ㄹ愶㜱㐸㠲搸㌰扥摡ぢ摣㐹ㅣ㥥㌰㝣ㄱ挶㈱つ㤵㘳㘵摤㍡敡㈰㌰搹㘶㑤戹㌸㡡挹㈷㜰㔱搸挳挷㈵攵换㘱㍦㡡㙤㑣㥣㌶ㄱ㔶㤱ㄷ㈷愲㉤㜷㄰扢㔰摣㔲摢昸㉣㕣收㐷㜸摥ㄸ㘵㜰㜹㝤扢㔱㝤ㄳ愴搷ㄵ㝥改搹扤㐰挳攳㐶挵㝦㐲挰捡㌷晥㡦㠱敤㙡挲㈱㐶ㄴ㌱戶㠰㔶摦ち挰㥢戴㐲㡤〳愱㌸㘳ㅢ㌰㝥攴慣㥦㈳搳扥〳搰㌸㌰敥攷づ戲㐶挳㝤晣昶㜶㡥昶攴攳㕦扤㉤㌲㜴摦㔸晣㜵㘴㔶戳㐳㥣攵㙤愵慣挹㡦㡣ㄳ愵㉣㉥敡㥥昲收慡ㅦㄶ挳㑡攱ち戶㜱㈵晡挳㔷昱㑦㔰敤㜳㑥敡摢㠱つ〳㐸昹㥡〸㘱㕣㝣㌷ㅣ㙣攴愱挸昲㘰慦〶扤扥〳㈰㠶㍢㕤捡㍢〲㐰㌸㡢㘳㔴㈰㈲㘸㌵㌸搸昰ㄱ㔴昱ㅣ㠲㜱㑤㙤ㄷ愸㉦㔵ㄷ慥㕤戱ぢ攷㕢㜶攱㥤愰㌷搸㠵搶慦愷慡慤㝢㍤搵愹㝡㝤てㄲ㔵づ㔰㜹㈸散捥ㅡ㙣ㄷ㔷㉤㜷㔵㙤摦㡣㡡挸昶搸㔹戱㉢㝡㔶㜴㐶㉦㐴昸扥ㅤ〲攱㝢㑡㝢捤搳㄰戴敢㡤㈴散㐲㕤挱㌹挴㌶㡣敢㠳〴㌳㕤㤴㈴ㄳ〹捡㕤㔰㈲散㤴㜱〳㐰ㄷ㔹㡣晦㐱ㄹ㔹愵捡㜶戳㡣攳慦㤶㜵㜱摣搵㥣㔰慦㐳㍤攳挶〰㑤㐶愵昸㕡㘵摣㝡㤱㠰㜱攳㉢昰㍦㘲摣㐴ㄸ㍣㠲㡤㌷㘱㔳㙣㐸搵扤ㄹ〹搴㘵ㄳ捦愲㡡昸㠷㐰㑤愶㤰㌱㙥〱㌶ㄵ戶愶㤱㜴㤵㌳攵攵㌵㑥〷搵㈸昱づぢ㔷㝢戲㐴㌳愱㍣㌷扤挴㔳摥昲挶㈰愴搳㕢愵搹㔴挵㔴㘹㌷㔴㔱慡捥㜶晦〴㠶㕦㤶㤰愴㜷戹搱慤㡤㈵㡡ㅥ㠳攳昸㈲敦㕡搹㝢て㍢挸敥㈶挴㥡〹ㄳ晥摤摥㝥㜰㠳㑥㄰〲昰㘱㑡㘵〵㤹愶挴㥡㐶㐲㘳攱ㅡ㥡〶搵㝡攷攲〰敡ち扥㡢㙤ㄸ㠳㠴㜸㤴㈲㔱㐵挸ㄸ慦㉡㥣て㔲㈴㈱㙦㍡攳敤晦〷晣㜷改〶</t>
  </si>
  <si>
    <t>Příklad 6.2 – Analýza měnové pozice pomocí sestavení vlastního pravděpodobnostního rozdělení</t>
  </si>
  <si>
    <t>V listu "Parametrická simulace" jsou možné hodnoty devizových kurzů modelovány normálním rozdělením devizového kurzu</t>
  </si>
  <si>
    <t>a následně jsou využity pro odhad možných hodnot pohledávek v době jejich splatnosti.</t>
  </si>
</sst>
</file>

<file path=xl/styles.xml><?xml version="1.0" encoding="utf-8"?>
<styleSheet xmlns="http://schemas.openxmlformats.org/spreadsheetml/2006/main">
  <fonts count="23">
    <font>
      <sz val="11"/>
      <color rgb="FF000000"/>
      <name val="Calibri"/>
      <family val="2"/>
      <charset val="238"/>
      <scheme val="minor"/>
    </font>
    <font>
      <sz val="11"/>
      <color theme="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11"/>
      <color rgb="FF000000"/>
      <name val="Calibri"/>
      <family val="2"/>
      <charset val="238"/>
      <scheme val="minor"/>
    </font>
    <font>
      <b/>
      <sz val="11"/>
      <color rgb="FF000000"/>
      <name val="Calibri"/>
      <family val="2"/>
      <charset val="238"/>
      <scheme val="minor"/>
    </font>
    <font>
      <sz val="8"/>
      <color indexed="81"/>
      <name val="Tahoma"/>
      <family val="2"/>
      <charset val="238"/>
    </font>
    <font>
      <b/>
      <sz val="8"/>
      <color indexed="81"/>
      <name val="Tahoma"/>
      <family val="2"/>
      <charset val="238"/>
    </font>
    <font>
      <i/>
      <sz val="11"/>
      <color rgb="FF000000"/>
      <name val="Calibri"/>
      <family val="2"/>
      <charset val="238"/>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0C0C0"/>
        <bgColor rgb="FF000000"/>
      </patternFill>
    </fill>
    <fill>
      <patternFill patternType="solid">
        <fgColor rgb="FF00FF00"/>
        <bgColor indexed="64"/>
      </patternFill>
    </fill>
    <fill>
      <patternFill patternType="solid">
        <fgColor rgb="FF00FFFF"/>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43">
    <xf numFmtId="0" fontId="0" fillId="0" borderId="0"/>
    <xf numFmtId="9" fontId="18"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8">
    <xf numFmtId="0" fontId="18" fillId="0" borderId="0" xfId="0" applyFont="1"/>
    <xf numFmtId="0" fontId="0" fillId="0" borderId="0" xfId="0" applyFont="1"/>
    <xf numFmtId="0" fontId="19" fillId="0" borderId="0" xfId="0" applyFont="1" applyAlignment="1">
      <alignment horizontal="center"/>
    </xf>
    <xf numFmtId="0" fontId="0" fillId="0" borderId="12" xfId="0" applyFont="1" applyBorder="1" applyAlignment="1">
      <alignment wrapText="1"/>
    </xf>
    <xf numFmtId="10" fontId="0" fillId="0" borderId="0" xfId="1" applyNumberFormat="1" applyFont="1"/>
    <xf numFmtId="0" fontId="19" fillId="0" borderId="0" xfId="0" applyFont="1"/>
    <xf numFmtId="11" fontId="18" fillId="0" borderId="0" xfId="0" applyNumberFormat="1" applyFont="1"/>
    <xf numFmtId="0" fontId="18" fillId="0" borderId="0" xfId="0" quotePrefix="1" applyFont="1"/>
    <xf numFmtId="0" fontId="18" fillId="0" borderId="0" xfId="0" applyFont="1" applyBorder="1" applyAlignment="1">
      <alignment horizontal="center"/>
    </xf>
    <xf numFmtId="0" fontId="0" fillId="0" borderId="0" xfId="0" applyFont="1" applyBorder="1" applyAlignment="1">
      <alignment wrapText="1"/>
    </xf>
    <xf numFmtId="0" fontId="19" fillId="0" borderId="0" xfId="0" applyFont="1" applyFill="1" applyBorder="1" applyAlignment="1">
      <alignment horizontal="center" vertical="center" wrapText="1"/>
    </xf>
    <xf numFmtId="2" fontId="0" fillId="0" borderId="0" xfId="0" applyNumberFormat="1" applyFont="1"/>
    <xf numFmtId="14" fontId="0" fillId="0" borderId="12" xfId="0" applyNumberFormat="1" applyFont="1" applyBorder="1" applyAlignment="1">
      <alignment wrapText="1"/>
    </xf>
    <xf numFmtId="0" fontId="0" fillId="0" borderId="14" xfId="0" applyFont="1" applyBorder="1"/>
    <xf numFmtId="0" fontId="0" fillId="0" borderId="0" xfId="0"/>
    <xf numFmtId="0" fontId="0" fillId="0" borderId="0" xfId="0" applyFont="1" applyFill="1"/>
    <xf numFmtId="3" fontId="18" fillId="0" borderId="0" xfId="0" applyNumberFormat="1" applyFont="1"/>
    <xf numFmtId="0" fontId="19" fillId="0" borderId="18" xfId="0" applyFont="1" applyBorder="1" applyAlignment="1">
      <alignment horizontal="center"/>
    </xf>
    <xf numFmtId="0" fontId="0" fillId="0" borderId="15" xfId="0" applyBorder="1"/>
    <xf numFmtId="0" fontId="18" fillId="0" borderId="16" xfId="0" applyFont="1" applyBorder="1"/>
    <xf numFmtId="3" fontId="18" fillId="35" borderId="17" xfId="0" applyNumberFormat="1" applyFont="1" applyFill="1" applyBorder="1"/>
    <xf numFmtId="0" fontId="0" fillId="0" borderId="0" xfId="0" applyFill="1" applyBorder="1"/>
    <xf numFmtId="0" fontId="22" fillId="0" borderId="0" xfId="0" applyFont="1"/>
    <xf numFmtId="10" fontId="22" fillId="0" borderId="0" xfId="0" applyNumberFormat="1" applyFont="1"/>
    <xf numFmtId="10" fontId="22" fillId="0" borderId="0" xfId="1" applyNumberFormat="1" applyFont="1"/>
    <xf numFmtId="0" fontId="18" fillId="0" borderId="19" xfId="0" applyFont="1" applyBorder="1"/>
    <xf numFmtId="0" fontId="19" fillId="0" borderId="15" xfId="0" applyFont="1" applyBorder="1"/>
    <xf numFmtId="10" fontId="19" fillId="0" borderId="17" xfId="1" applyNumberFormat="1" applyFont="1" applyBorder="1" applyAlignment="1">
      <alignment horizontal="center"/>
    </xf>
    <xf numFmtId="10" fontId="19" fillId="34" borderId="20" xfId="1" applyNumberFormat="1" applyFont="1" applyFill="1" applyBorder="1" applyAlignment="1">
      <alignment horizontal="center"/>
    </xf>
    <xf numFmtId="0" fontId="19" fillId="0" borderId="21" xfId="0" applyFont="1" applyBorder="1" applyAlignment="1">
      <alignment horizontal="center"/>
    </xf>
    <xf numFmtId="0" fontId="18" fillId="0" borderId="22" xfId="0" applyFont="1" applyBorder="1"/>
    <xf numFmtId="0" fontId="19" fillId="33" borderId="10" xfId="0" applyFont="1" applyFill="1" applyBorder="1" applyAlignment="1">
      <alignment horizontal="center" vertical="center" wrapText="1"/>
    </xf>
    <xf numFmtId="0" fontId="19" fillId="33" borderId="11" xfId="0" applyFont="1" applyFill="1" applyBorder="1" applyAlignment="1">
      <alignment horizontal="center" vertical="center" wrapText="1"/>
    </xf>
    <xf numFmtId="0" fontId="0" fillId="0" borderId="13" xfId="0" applyBorder="1" applyAlignment="1">
      <alignment horizontal="center"/>
    </xf>
    <xf numFmtId="0" fontId="18" fillId="0" borderId="13" xfId="0" applyFont="1" applyBorder="1" applyAlignment="1">
      <alignment horizontal="center"/>
    </xf>
    <xf numFmtId="0" fontId="0" fillId="0" borderId="0" xfId="0" applyAlignment="1">
      <alignment horizontal="center"/>
    </xf>
    <xf numFmtId="0" fontId="0" fillId="0" borderId="15" xfId="0" applyBorder="1" applyAlignment="1">
      <alignment horizontal="center"/>
    </xf>
    <xf numFmtId="0" fontId="0" fillId="0" borderId="17" xfId="0" applyFont="1" applyBorder="1" applyAlignment="1">
      <alignment horizontal="center"/>
    </xf>
  </cellXfs>
  <cellStyles count="43">
    <cellStyle name="20 % – Zvýraznění1" xfId="20" builtinId="30" customBuiltin="1"/>
    <cellStyle name="20 % – Zvýraznění2" xfId="24" builtinId="34" customBuiltin="1"/>
    <cellStyle name="20 % – Zvýraznění3" xfId="28" builtinId="38" customBuiltin="1"/>
    <cellStyle name="20 % – Zvýraznění4" xfId="32" builtinId="42" customBuiltin="1"/>
    <cellStyle name="20 % – Zvýraznění5" xfId="36" builtinId="46" customBuiltin="1"/>
    <cellStyle name="20 % – Zvýraznění6" xfId="40" builtinId="50" customBuiltin="1"/>
    <cellStyle name="40 % – Zvýraznění1" xfId="21" builtinId="31" customBuiltin="1"/>
    <cellStyle name="40 % – Zvýraznění2" xfId="25" builtinId="35" customBuiltin="1"/>
    <cellStyle name="40 % – Zvýraznění3" xfId="29" builtinId="39" customBuiltin="1"/>
    <cellStyle name="40 % – Zvýraznění4" xfId="33" builtinId="43" customBuiltin="1"/>
    <cellStyle name="40 % – Zvýraznění5" xfId="37" builtinId="47" customBuiltin="1"/>
    <cellStyle name="40 % – Zvýraznění6" xfId="41" builtinId="51" customBuiltin="1"/>
    <cellStyle name="60 % – Zvýraznění1" xfId="22" builtinId="32" customBuiltin="1"/>
    <cellStyle name="60 % – Zvýraznění2" xfId="26" builtinId="36" customBuiltin="1"/>
    <cellStyle name="60 % – Zvýraznění3" xfId="30" builtinId="40" customBuiltin="1"/>
    <cellStyle name="60 % – Zvýraznění4" xfId="34" builtinId="44" customBuiltin="1"/>
    <cellStyle name="60 % – Zvýraznění5" xfId="38" builtinId="48" customBuiltin="1"/>
    <cellStyle name="60 % – Zvýraznění6" xfId="42" builtinId="52" customBuiltin="1"/>
    <cellStyle name="Celkem" xfId="18" builtinId="25" customBuiltin="1"/>
    <cellStyle name="Chybně" xfId="8" builtinId="27" customBuiltin="1"/>
    <cellStyle name="Kontrolní buňka" xfId="14" builtinId="23" customBuiltin="1"/>
    <cellStyle name="Nadpis 1" xfId="3" builtinId="16" customBuiltin="1"/>
    <cellStyle name="Nadpis 2" xfId="4" builtinId="17" customBuiltin="1"/>
    <cellStyle name="Nadpis 3" xfId="5" builtinId="18" customBuiltin="1"/>
    <cellStyle name="Nadpis 4" xfId="6" builtinId="19" customBuiltin="1"/>
    <cellStyle name="Název" xfId="2" builtinId="15" customBuiltin="1"/>
    <cellStyle name="Neutrální" xfId="9" builtinId="28" customBuiltin="1"/>
    <cellStyle name="normální" xfId="0" builtinId="0"/>
    <cellStyle name="Poznámka" xfId="16" builtinId="10" customBuiltin="1"/>
    <cellStyle name="procent" xfId="1" builtinId="5" customBuiltin="1"/>
    <cellStyle name="Propojená buňka" xfId="13" builtinId="24" customBuiltin="1"/>
    <cellStyle name="Správně" xfId="7" builtinId="26" customBuiltin="1"/>
    <cellStyle name="Text upozornění" xfId="15" builtinId="11" customBuiltin="1"/>
    <cellStyle name="Vstup" xfId="10" builtinId="20" customBuiltin="1"/>
    <cellStyle name="Výpočet" xfId="12" builtinId="22" customBuiltin="1"/>
    <cellStyle name="Výstup" xfId="11" builtinId="21" customBuiltin="1"/>
    <cellStyle name="Vysvětlující text" xfId="17" builtinId="53" customBuiltin="1"/>
    <cellStyle name="Zvýraznění 1" xfId="19" builtinId="29" customBuiltin="1"/>
    <cellStyle name="Zvýraznění 2" xfId="23" builtinId="33" customBuiltin="1"/>
    <cellStyle name="Zvýraznění 3" xfId="27" builtinId="37" customBuiltin="1"/>
    <cellStyle name="Zvýraznění 4" xfId="31" builtinId="41" customBuiltin="1"/>
    <cellStyle name="Zvýraznění 5" xfId="35" builtinId="45" customBuiltin="1"/>
    <cellStyle name="Zvýraznění 6" xfId="39" builtinId="49"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dimension ref="A1:A7"/>
  <sheetViews>
    <sheetView tabSelected="1" workbookViewId="0">
      <selection activeCell="A8" sqref="A8"/>
    </sheetView>
  </sheetViews>
  <sheetFormatPr defaultRowHeight="15"/>
  <sheetData>
    <row r="1" spans="1:1">
      <c r="A1" s="5" t="s">
        <v>45</v>
      </c>
    </row>
    <row r="3" spans="1:1">
      <c r="A3" s="14" t="s">
        <v>42</v>
      </c>
    </row>
    <row r="4" spans="1:1">
      <c r="A4" s="14" t="s">
        <v>43</v>
      </c>
    </row>
    <row r="6" spans="1:1">
      <c r="A6" s="14" t="s">
        <v>46</v>
      </c>
    </row>
    <row r="7" spans="1:1">
      <c r="A7" s="14" t="s">
        <v>47</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dimension ref="B1:M40"/>
  <sheetViews>
    <sheetView showGridLines="0" workbookViewId="0">
      <selection activeCell="J2" sqref="J2"/>
    </sheetView>
  </sheetViews>
  <sheetFormatPr defaultRowHeight="15"/>
  <cols>
    <col min="1" max="1" width="2.42578125" customWidth="1"/>
    <col min="2" max="2" width="3.85546875" customWidth="1"/>
    <col min="3" max="3" width="19.5703125" customWidth="1"/>
    <col min="4" max="4" width="11.5703125" customWidth="1"/>
    <col min="5" max="5" width="11.7109375" customWidth="1"/>
    <col min="6" max="6" width="5" customWidth="1"/>
    <col min="7" max="8" width="14" customWidth="1"/>
    <col min="9" max="9" width="6.140625" customWidth="1"/>
    <col min="11" max="11" width="4.42578125" customWidth="1"/>
    <col min="12" max="12" width="12" customWidth="1"/>
    <col min="13" max="13" width="10.140625" customWidth="1"/>
  </cols>
  <sheetData>
    <row r="1" spans="2:13">
      <c r="C1" s="33" t="s">
        <v>23</v>
      </c>
      <c r="D1" s="34"/>
      <c r="E1" s="34"/>
      <c r="F1" s="8"/>
      <c r="G1" s="35" t="s">
        <v>26</v>
      </c>
      <c r="H1" s="35"/>
    </row>
    <row r="2" spans="2:13">
      <c r="B2" s="1"/>
      <c r="C2" s="31" t="s">
        <v>0</v>
      </c>
      <c r="D2" s="31" t="s">
        <v>24</v>
      </c>
      <c r="E2" s="31" t="s">
        <v>25</v>
      </c>
      <c r="F2" s="10"/>
      <c r="G2" s="2" t="s">
        <v>1</v>
      </c>
      <c r="H2" s="2" t="s">
        <v>2</v>
      </c>
      <c r="I2" s="1"/>
      <c r="K2" s="1"/>
      <c r="L2" s="2" t="s">
        <v>1</v>
      </c>
      <c r="M2" s="2" t="s">
        <v>2</v>
      </c>
    </row>
    <row r="3" spans="2:13">
      <c r="B3" s="1"/>
      <c r="C3" s="32"/>
      <c r="D3" s="32"/>
      <c r="E3" s="32"/>
      <c r="F3" s="10"/>
      <c r="G3" s="2" t="s">
        <v>3</v>
      </c>
      <c r="H3" s="2" t="s">
        <v>3</v>
      </c>
      <c r="I3" s="1"/>
      <c r="K3" s="1"/>
      <c r="L3" s="2" t="s">
        <v>4</v>
      </c>
      <c r="M3" s="2" t="s">
        <v>4</v>
      </c>
    </row>
    <row r="4" spans="2:13">
      <c r="B4" s="13">
        <v>0</v>
      </c>
      <c r="C4" s="12">
        <v>38656</v>
      </c>
      <c r="D4" s="3">
        <v>29.6</v>
      </c>
      <c r="E4" s="3">
        <v>43.75</v>
      </c>
      <c r="F4" s="9"/>
      <c r="G4" s="11">
        <f t="shared" ref="G4:G40" si="0">D4+B4*($D$4-$D$40)/36</f>
        <v>29.6</v>
      </c>
      <c r="H4" s="11">
        <f>E4+B4*($E$4-$E$40)/36</f>
        <v>43.75</v>
      </c>
      <c r="K4" s="1"/>
      <c r="L4" s="1"/>
      <c r="M4" s="1"/>
    </row>
    <row r="5" spans="2:13">
      <c r="B5" s="13">
        <v>1</v>
      </c>
      <c r="C5" s="12">
        <v>38686</v>
      </c>
      <c r="D5" s="3">
        <v>28.93</v>
      </c>
      <c r="E5" s="3">
        <v>42.41</v>
      </c>
      <c r="F5" s="9"/>
      <c r="G5" s="11">
        <f t="shared" si="0"/>
        <v>29.079166666666666</v>
      </c>
      <c r="H5" s="11">
        <f t="shared" ref="H5:H40" si="1">E5+B5*($E$4-$E$40)/36</f>
        <v>42.769999999999996</v>
      </c>
      <c r="K5" s="1">
        <v>1</v>
      </c>
      <c r="L5" s="4">
        <f>(G5-G4)/G4</f>
        <v>-1.7595720720720801E-2</v>
      </c>
      <c r="M5" s="4">
        <f>(H5-H4)/H4</f>
        <v>-2.240000000000009E-2</v>
      </c>
    </row>
    <row r="6" spans="2:13">
      <c r="B6" s="13">
        <v>2</v>
      </c>
      <c r="C6" s="12">
        <v>38717</v>
      </c>
      <c r="D6" s="3">
        <v>29.01</v>
      </c>
      <c r="E6" s="3">
        <v>42.34</v>
      </c>
      <c r="F6" s="9"/>
      <c r="G6" s="11">
        <f t="shared" si="0"/>
        <v>29.308333333333334</v>
      </c>
      <c r="H6" s="11">
        <f t="shared" si="1"/>
        <v>43.06</v>
      </c>
      <c r="K6" s="1">
        <v>2</v>
      </c>
      <c r="L6" s="4">
        <f t="shared" ref="L6:L40" si="2">(G6-G5)/G5</f>
        <v>7.8807852127812418E-3</v>
      </c>
      <c r="M6" s="4">
        <f t="shared" ref="M6:M40" si="3">(H6-H5)/H5</f>
        <v>6.7804535889643743E-3</v>
      </c>
    </row>
    <row r="7" spans="2:13">
      <c r="B7" s="13">
        <v>3</v>
      </c>
      <c r="C7" s="12">
        <v>38748</v>
      </c>
      <c r="D7" s="3">
        <v>28.41</v>
      </c>
      <c r="E7" s="3">
        <v>41.52</v>
      </c>
      <c r="F7" s="9"/>
      <c r="G7" s="11">
        <f t="shared" si="0"/>
        <v>28.857500000000002</v>
      </c>
      <c r="H7" s="11">
        <f t="shared" si="1"/>
        <v>42.6</v>
      </c>
      <c r="K7" s="1">
        <v>3</v>
      </c>
      <c r="L7" s="4">
        <f t="shared" si="2"/>
        <v>-1.5382428205857215E-2</v>
      </c>
      <c r="M7" s="4">
        <f t="shared" si="3"/>
        <v>-1.0682768230376238E-2</v>
      </c>
    </row>
    <row r="8" spans="2:13">
      <c r="B8" s="13">
        <v>4</v>
      </c>
      <c r="C8" s="12">
        <v>38776</v>
      </c>
      <c r="D8" s="3">
        <v>28.33</v>
      </c>
      <c r="E8" s="3">
        <v>41.68</v>
      </c>
      <c r="F8" s="9"/>
      <c r="G8" s="11">
        <f t="shared" si="0"/>
        <v>28.926666666666666</v>
      </c>
      <c r="H8" s="11">
        <f t="shared" si="1"/>
        <v>43.12</v>
      </c>
      <c r="K8" s="1">
        <v>4</v>
      </c>
      <c r="L8" s="4">
        <f t="shared" si="2"/>
        <v>2.3968350226687743E-3</v>
      </c>
      <c r="M8" s="4">
        <f t="shared" si="3"/>
        <v>1.2206572769952958E-2</v>
      </c>
    </row>
    <row r="9" spans="2:13">
      <c r="B9" s="13">
        <v>5</v>
      </c>
      <c r="C9" s="12">
        <v>38807</v>
      </c>
      <c r="D9" s="3">
        <v>28.6</v>
      </c>
      <c r="E9" s="3">
        <v>41.05</v>
      </c>
      <c r="F9" s="9"/>
      <c r="G9" s="11">
        <f t="shared" si="0"/>
        <v>29.345833333333335</v>
      </c>
      <c r="H9" s="11">
        <f t="shared" si="1"/>
        <v>42.849999999999994</v>
      </c>
      <c r="K9" s="1">
        <v>5</v>
      </c>
      <c r="L9" s="4">
        <f t="shared" si="2"/>
        <v>1.4490666052085819E-2</v>
      </c>
      <c r="M9" s="4">
        <f t="shared" si="3"/>
        <v>-6.2615955473099057E-3</v>
      </c>
    </row>
    <row r="10" spans="2:13">
      <c r="B10" s="13">
        <v>6</v>
      </c>
      <c r="C10" s="12">
        <v>38837</v>
      </c>
      <c r="D10" s="3">
        <v>28.43</v>
      </c>
      <c r="E10" s="3">
        <v>40.96</v>
      </c>
      <c r="F10" s="9"/>
      <c r="G10" s="11">
        <f t="shared" si="0"/>
        <v>29.324999999999999</v>
      </c>
      <c r="H10" s="11">
        <f t="shared" si="1"/>
        <v>43.120000000000005</v>
      </c>
      <c r="K10" s="1">
        <v>6</v>
      </c>
      <c r="L10" s="4">
        <f t="shared" si="2"/>
        <v>-7.099247479767951E-4</v>
      </c>
      <c r="M10" s="4">
        <f t="shared" si="3"/>
        <v>6.301050175029411E-3</v>
      </c>
    </row>
    <row r="11" spans="2:13">
      <c r="B11" s="13">
        <v>7</v>
      </c>
      <c r="C11" s="12">
        <v>38868</v>
      </c>
      <c r="D11" s="3">
        <v>28.21</v>
      </c>
      <c r="E11" s="3">
        <v>41.12</v>
      </c>
      <c r="F11" s="9"/>
      <c r="G11" s="11">
        <f t="shared" si="0"/>
        <v>29.254166666666666</v>
      </c>
      <c r="H11" s="11">
        <f t="shared" si="1"/>
        <v>43.64</v>
      </c>
      <c r="K11" s="1">
        <v>7</v>
      </c>
      <c r="L11" s="4">
        <f t="shared" si="2"/>
        <v>-2.4154589371980515E-3</v>
      </c>
      <c r="M11" s="4">
        <f t="shared" si="3"/>
        <v>1.2059369202226252E-2</v>
      </c>
    </row>
    <row r="12" spans="2:13">
      <c r="B12" s="13">
        <v>8</v>
      </c>
      <c r="C12" s="12">
        <v>38898</v>
      </c>
      <c r="D12" s="3">
        <v>28.5</v>
      </c>
      <c r="E12" s="3">
        <v>41.17</v>
      </c>
      <c r="F12" s="9"/>
      <c r="G12" s="11">
        <f t="shared" si="0"/>
        <v>29.693333333333335</v>
      </c>
      <c r="H12" s="11">
        <f t="shared" si="1"/>
        <v>44.050000000000004</v>
      </c>
      <c r="K12" s="1">
        <v>8</v>
      </c>
      <c r="L12" s="4">
        <f t="shared" si="2"/>
        <v>1.5012106537530335E-2</v>
      </c>
      <c r="M12" s="4">
        <f t="shared" si="3"/>
        <v>9.3950504124657129E-3</v>
      </c>
    </row>
    <row r="13" spans="2:13">
      <c r="B13" s="13">
        <v>9</v>
      </c>
      <c r="C13" s="12">
        <v>38929</v>
      </c>
      <c r="D13" s="3">
        <v>28.53</v>
      </c>
      <c r="E13" s="3">
        <v>41.69</v>
      </c>
      <c r="F13" s="9"/>
      <c r="G13" s="11">
        <f t="shared" si="0"/>
        <v>29.872500000000002</v>
      </c>
      <c r="H13" s="11">
        <f t="shared" si="1"/>
        <v>44.93</v>
      </c>
      <c r="K13" s="1">
        <v>9</v>
      </c>
      <c r="L13" s="4">
        <f t="shared" si="2"/>
        <v>6.0339021104625209E-3</v>
      </c>
      <c r="M13" s="4">
        <f t="shared" si="3"/>
        <v>1.997729852440398E-2</v>
      </c>
    </row>
    <row r="14" spans="2:13">
      <c r="B14" s="13">
        <v>10</v>
      </c>
      <c r="C14" s="12">
        <v>38960</v>
      </c>
      <c r="D14" s="3">
        <v>28.22</v>
      </c>
      <c r="E14" s="3">
        <v>41.86</v>
      </c>
      <c r="F14" s="9"/>
      <c r="G14" s="11">
        <f t="shared" si="0"/>
        <v>29.711666666666666</v>
      </c>
      <c r="H14" s="11">
        <f t="shared" si="1"/>
        <v>45.46</v>
      </c>
      <c r="K14" s="1">
        <v>10</v>
      </c>
      <c r="L14" s="4">
        <f t="shared" si="2"/>
        <v>-5.38399308170847E-3</v>
      </c>
      <c r="M14" s="4">
        <f t="shared" si="3"/>
        <v>1.1796127309147588E-2</v>
      </c>
    </row>
    <row r="15" spans="2:13">
      <c r="B15" s="13">
        <v>11</v>
      </c>
      <c r="C15" s="12">
        <v>38990</v>
      </c>
      <c r="D15" s="3">
        <v>28.33</v>
      </c>
      <c r="E15" s="3">
        <v>41.81</v>
      </c>
      <c r="F15" s="9"/>
      <c r="G15" s="11">
        <f t="shared" si="0"/>
        <v>29.970833333333331</v>
      </c>
      <c r="H15" s="11">
        <f t="shared" si="1"/>
        <v>45.77</v>
      </c>
      <c r="K15" s="1">
        <v>11</v>
      </c>
      <c r="L15" s="4">
        <f t="shared" si="2"/>
        <v>8.7227239580411325E-3</v>
      </c>
      <c r="M15" s="4">
        <f t="shared" si="3"/>
        <v>6.8191816981962661E-3</v>
      </c>
    </row>
    <row r="16" spans="2:13">
      <c r="B16" s="13">
        <v>12</v>
      </c>
      <c r="C16" s="12">
        <v>39021</v>
      </c>
      <c r="D16" s="3">
        <v>28.22</v>
      </c>
      <c r="E16" s="3">
        <v>42.22</v>
      </c>
      <c r="F16" s="9"/>
      <c r="G16" s="11">
        <f t="shared" si="0"/>
        <v>30.009999999999998</v>
      </c>
      <c r="H16" s="11">
        <f t="shared" si="1"/>
        <v>46.54</v>
      </c>
      <c r="K16" s="1">
        <v>12</v>
      </c>
      <c r="L16" s="4">
        <f t="shared" si="2"/>
        <v>1.3068260809119946E-3</v>
      </c>
      <c r="M16" s="4">
        <f t="shared" si="3"/>
        <v>1.6823246668123137E-2</v>
      </c>
    </row>
    <row r="17" spans="2:13">
      <c r="B17" s="13">
        <v>13</v>
      </c>
      <c r="C17" s="12">
        <v>39051</v>
      </c>
      <c r="D17" s="3">
        <v>27.97</v>
      </c>
      <c r="E17" s="3">
        <v>41.48</v>
      </c>
      <c r="F17" s="9"/>
      <c r="G17" s="11">
        <f t="shared" si="0"/>
        <v>29.909166666666668</v>
      </c>
      <c r="H17" s="11">
        <f t="shared" si="1"/>
        <v>46.16</v>
      </c>
      <c r="K17" s="1">
        <v>13</v>
      </c>
      <c r="L17" s="4">
        <f t="shared" si="2"/>
        <v>-3.3599911140729907E-3</v>
      </c>
      <c r="M17" s="4">
        <f t="shared" si="3"/>
        <v>-8.1650193382037505E-3</v>
      </c>
    </row>
    <row r="18" spans="2:13">
      <c r="B18" s="13">
        <v>14</v>
      </c>
      <c r="C18" s="12">
        <v>39082</v>
      </c>
      <c r="D18" s="3">
        <v>27.5</v>
      </c>
      <c r="E18" s="3">
        <v>40.94</v>
      </c>
      <c r="F18" s="9"/>
      <c r="G18" s="11">
        <f t="shared" si="0"/>
        <v>29.588333333333335</v>
      </c>
      <c r="H18" s="11">
        <f t="shared" si="1"/>
        <v>45.98</v>
      </c>
      <c r="K18" s="1">
        <v>14</v>
      </c>
      <c r="L18" s="4">
        <f t="shared" si="2"/>
        <v>-1.072692318408513E-2</v>
      </c>
      <c r="M18" s="4">
        <f t="shared" si="3"/>
        <v>-3.8994800693240841E-3</v>
      </c>
    </row>
    <row r="19" spans="2:13">
      <c r="B19" s="13">
        <v>15</v>
      </c>
      <c r="C19" s="12">
        <v>39113</v>
      </c>
      <c r="D19" s="3">
        <v>28.16</v>
      </c>
      <c r="E19" s="3">
        <v>42.46</v>
      </c>
      <c r="F19" s="9"/>
      <c r="G19" s="11">
        <f t="shared" si="0"/>
        <v>30.397500000000001</v>
      </c>
      <c r="H19" s="11">
        <f t="shared" si="1"/>
        <v>47.86</v>
      </c>
      <c r="K19" s="1">
        <v>15</v>
      </c>
      <c r="L19" s="4">
        <f t="shared" si="2"/>
        <v>2.7347490564974916E-2</v>
      </c>
      <c r="M19" s="4">
        <f t="shared" si="3"/>
        <v>4.0887342322749078E-2</v>
      </c>
    </row>
    <row r="20" spans="2:13">
      <c r="B20" s="13">
        <v>16</v>
      </c>
      <c r="C20" s="12">
        <v>39141</v>
      </c>
      <c r="D20" s="3">
        <v>28.3</v>
      </c>
      <c r="E20" s="3">
        <v>42.01</v>
      </c>
      <c r="F20" s="9"/>
      <c r="G20" s="11">
        <f t="shared" si="0"/>
        <v>30.686666666666667</v>
      </c>
      <c r="H20" s="11">
        <f t="shared" si="1"/>
        <v>47.769999999999996</v>
      </c>
      <c r="K20" s="1">
        <v>16</v>
      </c>
      <c r="L20" s="4">
        <f t="shared" si="2"/>
        <v>9.5128437097348976E-3</v>
      </c>
      <c r="M20" s="4">
        <f t="shared" si="3"/>
        <v>-1.8804847471793442E-3</v>
      </c>
    </row>
    <row r="21" spans="2:13">
      <c r="B21" s="13">
        <v>17</v>
      </c>
      <c r="C21" s="12">
        <v>39172</v>
      </c>
      <c r="D21" s="3">
        <v>28</v>
      </c>
      <c r="E21" s="3">
        <v>41.2</v>
      </c>
      <c r="F21" s="9"/>
      <c r="G21" s="11">
        <f t="shared" si="0"/>
        <v>30.535833333333333</v>
      </c>
      <c r="H21" s="11">
        <f t="shared" si="1"/>
        <v>47.320000000000007</v>
      </c>
      <c r="K21" s="1">
        <v>17</v>
      </c>
      <c r="L21" s="4">
        <f t="shared" si="2"/>
        <v>-4.9152726482729102E-3</v>
      </c>
      <c r="M21" s="4">
        <f t="shared" si="3"/>
        <v>-9.4201381620261388E-3</v>
      </c>
    </row>
    <row r="22" spans="2:13">
      <c r="B22" s="13">
        <v>18</v>
      </c>
      <c r="C22" s="12">
        <v>39202</v>
      </c>
      <c r="D22" s="3">
        <v>28.13</v>
      </c>
      <c r="E22" s="3">
        <v>41.2</v>
      </c>
      <c r="F22" s="9"/>
      <c r="G22" s="11">
        <f t="shared" si="0"/>
        <v>30.814999999999998</v>
      </c>
      <c r="H22" s="11">
        <f t="shared" si="1"/>
        <v>47.680000000000007</v>
      </c>
      <c r="K22" s="1">
        <v>18</v>
      </c>
      <c r="L22" s="4">
        <f t="shared" si="2"/>
        <v>9.1422645525747904E-3</v>
      </c>
      <c r="M22" s="4">
        <f t="shared" si="3"/>
        <v>7.6077768385460565E-3</v>
      </c>
    </row>
    <row r="23" spans="2:13">
      <c r="B23" s="13">
        <v>19</v>
      </c>
      <c r="C23" s="12">
        <v>39233</v>
      </c>
      <c r="D23" s="3">
        <v>28.33</v>
      </c>
      <c r="E23" s="3">
        <v>41.65</v>
      </c>
      <c r="F23" s="9"/>
      <c r="G23" s="11">
        <f t="shared" si="0"/>
        <v>31.164166666666667</v>
      </c>
      <c r="H23" s="11">
        <f t="shared" si="1"/>
        <v>48.489999999999995</v>
      </c>
      <c r="K23" s="1">
        <v>19</v>
      </c>
      <c r="L23" s="4">
        <f t="shared" si="2"/>
        <v>1.1331061712369589E-2</v>
      </c>
      <c r="M23" s="4">
        <f t="shared" si="3"/>
        <v>1.6988255033556793E-2</v>
      </c>
    </row>
    <row r="24" spans="2:13">
      <c r="B24" s="13">
        <v>20</v>
      </c>
      <c r="C24" s="12">
        <v>39263</v>
      </c>
      <c r="D24" s="3">
        <v>28.72</v>
      </c>
      <c r="E24" s="3">
        <v>42.6</v>
      </c>
      <c r="F24" s="9"/>
      <c r="G24" s="11">
        <f t="shared" si="0"/>
        <v>31.703333333333333</v>
      </c>
      <c r="H24" s="11">
        <f t="shared" si="1"/>
        <v>49.800000000000004</v>
      </c>
      <c r="K24" s="1">
        <v>20</v>
      </c>
      <c r="L24" s="4">
        <f t="shared" si="2"/>
        <v>1.7300853009599697E-2</v>
      </c>
      <c r="M24" s="4">
        <f t="shared" si="3"/>
        <v>2.7015879562796649E-2</v>
      </c>
    </row>
    <row r="25" spans="2:13">
      <c r="B25" s="13">
        <v>21</v>
      </c>
      <c r="C25" s="12">
        <v>39294</v>
      </c>
      <c r="D25" s="3">
        <v>28.04</v>
      </c>
      <c r="E25" s="3">
        <v>41.6</v>
      </c>
      <c r="F25" s="9"/>
      <c r="G25" s="11">
        <f t="shared" si="0"/>
        <v>31.172499999999999</v>
      </c>
      <c r="H25" s="11">
        <f t="shared" si="1"/>
        <v>49.160000000000004</v>
      </c>
      <c r="K25" s="1">
        <v>21</v>
      </c>
      <c r="L25" s="4">
        <f t="shared" si="2"/>
        <v>-1.6743770371149207E-2</v>
      </c>
      <c r="M25" s="4">
        <f t="shared" si="3"/>
        <v>-1.2851405622489971E-2</v>
      </c>
    </row>
    <row r="26" spans="2:13">
      <c r="B26" s="13">
        <v>22</v>
      </c>
      <c r="C26" s="12">
        <v>39325</v>
      </c>
      <c r="D26" s="3">
        <v>27.73</v>
      </c>
      <c r="E26" s="3">
        <v>40.89</v>
      </c>
      <c r="F26" s="9"/>
      <c r="G26" s="11">
        <f t="shared" si="0"/>
        <v>31.011666666666667</v>
      </c>
      <c r="H26" s="11">
        <f t="shared" si="1"/>
        <v>48.81</v>
      </c>
      <c r="K26" s="1">
        <v>22</v>
      </c>
      <c r="L26" s="4">
        <f t="shared" si="2"/>
        <v>-5.1594621327558819E-3</v>
      </c>
      <c r="M26" s="4">
        <f t="shared" si="3"/>
        <v>-7.11960943856797E-3</v>
      </c>
    </row>
    <row r="27" spans="2:13">
      <c r="B27" s="13">
        <v>23</v>
      </c>
      <c r="C27" s="12">
        <v>39355</v>
      </c>
      <c r="D27" s="3">
        <v>27.61</v>
      </c>
      <c r="E27" s="3">
        <v>39.479999999999997</v>
      </c>
      <c r="F27" s="9"/>
      <c r="G27" s="11">
        <f t="shared" si="0"/>
        <v>31.040833333333332</v>
      </c>
      <c r="H27" s="11">
        <f t="shared" si="1"/>
        <v>47.76</v>
      </c>
      <c r="K27" s="1">
        <v>23</v>
      </c>
      <c r="L27" s="4">
        <f t="shared" si="2"/>
        <v>9.4050626108448457E-4</v>
      </c>
      <c r="M27" s="4">
        <f t="shared" si="3"/>
        <v>-2.1511985248924486E-2</v>
      </c>
    </row>
    <row r="28" spans="2:13">
      <c r="B28" s="13">
        <v>24</v>
      </c>
      <c r="C28" s="12">
        <v>39386</v>
      </c>
      <c r="D28" s="3">
        <v>26.97</v>
      </c>
      <c r="E28" s="3">
        <v>38.67</v>
      </c>
      <c r="F28" s="9"/>
      <c r="G28" s="11">
        <f t="shared" si="0"/>
        <v>30.55</v>
      </c>
      <c r="H28" s="11">
        <f t="shared" si="1"/>
        <v>47.31</v>
      </c>
      <c r="K28" s="1">
        <v>24</v>
      </c>
      <c r="L28" s="4">
        <f t="shared" si="2"/>
        <v>-1.5812505033692106E-2</v>
      </c>
      <c r="M28" s="4">
        <f t="shared" si="3"/>
        <v>-9.4221105527637298E-3</v>
      </c>
    </row>
    <row r="29" spans="2:13">
      <c r="B29" s="13">
        <v>25</v>
      </c>
      <c r="C29" s="12">
        <v>39416</v>
      </c>
      <c r="D29" s="3">
        <v>26.26</v>
      </c>
      <c r="E29" s="3">
        <v>36.75</v>
      </c>
      <c r="F29" s="9"/>
      <c r="G29" s="11">
        <f t="shared" si="0"/>
        <v>29.989166666666669</v>
      </c>
      <c r="H29" s="11">
        <f t="shared" si="1"/>
        <v>45.75</v>
      </c>
      <c r="K29" s="1">
        <v>25</v>
      </c>
      <c r="L29" s="4">
        <f t="shared" si="2"/>
        <v>-1.8357883251500205E-2</v>
      </c>
      <c r="M29" s="4">
        <f t="shared" si="3"/>
        <v>-3.2974001268230864E-2</v>
      </c>
    </row>
    <row r="30" spans="2:13">
      <c r="B30" s="13">
        <v>26</v>
      </c>
      <c r="C30" s="12">
        <v>39447</v>
      </c>
      <c r="D30" s="3">
        <v>26.62</v>
      </c>
      <c r="E30" s="3">
        <v>36.29</v>
      </c>
      <c r="F30" s="9"/>
      <c r="G30" s="11">
        <f t="shared" si="0"/>
        <v>30.498333333333335</v>
      </c>
      <c r="H30" s="11">
        <f t="shared" si="1"/>
        <v>45.65</v>
      </c>
      <c r="K30" s="1">
        <v>26</v>
      </c>
      <c r="L30" s="4">
        <f t="shared" si="2"/>
        <v>1.6978353294245102E-2</v>
      </c>
      <c r="M30" s="4">
        <f t="shared" si="3"/>
        <v>-2.1857923497268072E-3</v>
      </c>
    </row>
    <row r="31" spans="2:13">
      <c r="B31" s="13">
        <v>27</v>
      </c>
      <c r="C31" s="12">
        <v>39478</v>
      </c>
      <c r="D31" s="3">
        <v>26.07</v>
      </c>
      <c r="E31" s="3">
        <v>34.869999999999997</v>
      </c>
      <c r="F31" s="9"/>
      <c r="G31" s="11">
        <f t="shared" si="0"/>
        <v>30.0975</v>
      </c>
      <c r="H31" s="11">
        <f t="shared" si="1"/>
        <v>44.589999999999996</v>
      </c>
      <c r="K31" s="1">
        <v>27</v>
      </c>
      <c r="L31" s="4">
        <f t="shared" si="2"/>
        <v>-1.3142794688234373E-2</v>
      </c>
      <c r="M31" s="4">
        <f t="shared" si="3"/>
        <v>-2.3220153340635319E-2</v>
      </c>
    </row>
    <row r="32" spans="2:13">
      <c r="B32" s="13">
        <v>28</v>
      </c>
      <c r="C32" s="12">
        <v>39507</v>
      </c>
      <c r="D32" s="3">
        <v>25.22</v>
      </c>
      <c r="E32" s="3">
        <v>32.96</v>
      </c>
      <c r="F32" s="9"/>
      <c r="G32" s="11">
        <f t="shared" si="0"/>
        <v>29.396666666666665</v>
      </c>
      <c r="H32" s="11">
        <f t="shared" si="1"/>
        <v>43.04</v>
      </c>
      <c r="K32" s="1">
        <v>28</v>
      </c>
      <c r="L32" s="4">
        <f t="shared" si="2"/>
        <v>-2.3285433452390911E-2</v>
      </c>
      <c r="M32" s="4">
        <f t="shared" si="3"/>
        <v>-3.4761157210136742E-2</v>
      </c>
    </row>
    <row r="33" spans="2:13">
      <c r="B33" s="13">
        <v>29</v>
      </c>
      <c r="C33" s="12">
        <v>39538</v>
      </c>
      <c r="D33" s="3">
        <v>25.34</v>
      </c>
      <c r="E33" s="3">
        <v>31.83</v>
      </c>
      <c r="F33" s="9"/>
      <c r="G33" s="11">
        <f t="shared" si="0"/>
        <v>29.665833333333332</v>
      </c>
      <c r="H33" s="11">
        <f t="shared" si="1"/>
        <v>42.269999999999996</v>
      </c>
      <c r="K33" s="1">
        <v>29</v>
      </c>
      <c r="L33" s="4">
        <f t="shared" si="2"/>
        <v>9.1563669350266594E-3</v>
      </c>
      <c r="M33" s="4">
        <f t="shared" si="3"/>
        <v>-1.7890334572490778E-2</v>
      </c>
    </row>
    <row r="34" spans="2:13">
      <c r="B34" s="13">
        <v>30</v>
      </c>
      <c r="C34" s="12">
        <v>39568</v>
      </c>
      <c r="D34" s="3">
        <v>25.21</v>
      </c>
      <c r="E34" s="3">
        <v>31.92</v>
      </c>
      <c r="F34" s="9"/>
      <c r="G34" s="11">
        <f t="shared" si="0"/>
        <v>29.685000000000002</v>
      </c>
      <c r="H34" s="11">
        <f t="shared" si="1"/>
        <v>42.72</v>
      </c>
      <c r="K34" s="1">
        <v>30</v>
      </c>
      <c r="L34" s="4">
        <f t="shared" si="2"/>
        <v>6.460855642013726E-4</v>
      </c>
      <c r="M34" s="4">
        <f t="shared" si="3"/>
        <v>1.0645848119233567E-2</v>
      </c>
    </row>
    <row r="35" spans="2:13">
      <c r="B35" s="13">
        <v>31</v>
      </c>
      <c r="C35" s="12">
        <v>39599</v>
      </c>
      <c r="D35" s="3">
        <v>25.09</v>
      </c>
      <c r="E35" s="3">
        <v>31.93</v>
      </c>
      <c r="F35" s="9"/>
      <c r="G35" s="11">
        <f t="shared" si="0"/>
        <v>29.714166666666667</v>
      </c>
      <c r="H35" s="11">
        <f t="shared" si="1"/>
        <v>43.09</v>
      </c>
      <c r="K35" s="1">
        <v>31</v>
      </c>
      <c r="L35" s="4">
        <f t="shared" si="2"/>
        <v>9.8253888046707103E-4</v>
      </c>
      <c r="M35" s="4">
        <f t="shared" si="3"/>
        <v>8.6610486891386829E-3</v>
      </c>
    </row>
    <row r="36" spans="2:13">
      <c r="B36" s="13">
        <v>32</v>
      </c>
      <c r="C36" s="12">
        <v>39629</v>
      </c>
      <c r="D36" s="3">
        <v>23.9</v>
      </c>
      <c r="E36" s="3">
        <v>30.16</v>
      </c>
      <c r="F36" s="9"/>
      <c r="G36" s="11">
        <f t="shared" si="0"/>
        <v>28.673333333333332</v>
      </c>
      <c r="H36" s="11">
        <f t="shared" si="1"/>
        <v>41.68</v>
      </c>
      <c r="K36" s="1">
        <v>32</v>
      </c>
      <c r="L36" s="4">
        <f t="shared" si="2"/>
        <v>-3.502818520907542E-2</v>
      </c>
      <c r="M36" s="4">
        <f t="shared" si="3"/>
        <v>-3.2722209329310831E-2</v>
      </c>
    </row>
    <row r="37" spans="2:13">
      <c r="B37" s="13">
        <v>33</v>
      </c>
      <c r="C37" s="12">
        <v>39660</v>
      </c>
      <c r="D37" s="3">
        <v>23.95</v>
      </c>
      <c r="E37" s="3">
        <v>30.36</v>
      </c>
      <c r="F37" s="9"/>
      <c r="G37" s="11">
        <f t="shared" si="0"/>
        <v>28.872500000000002</v>
      </c>
      <c r="H37" s="11">
        <f t="shared" si="1"/>
        <v>42.24</v>
      </c>
      <c r="K37" s="1">
        <v>33</v>
      </c>
      <c r="L37" s="4">
        <f t="shared" si="2"/>
        <v>6.9460590560336067E-3</v>
      </c>
      <c r="M37" s="4">
        <f t="shared" si="3"/>
        <v>1.3435700575815794E-2</v>
      </c>
    </row>
    <row r="38" spans="2:13">
      <c r="B38" s="13">
        <v>34</v>
      </c>
      <c r="C38" s="12">
        <v>39691</v>
      </c>
      <c r="D38" s="3">
        <v>24.74</v>
      </c>
      <c r="E38" s="3">
        <v>30.72</v>
      </c>
      <c r="F38" s="9"/>
      <c r="G38" s="11">
        <f t="shared" si="0"/>
        <v>29.811666666666667</v>
      </c>
      <c r="H38" s="11">
        <f t="shared" si="1"/>
        <v>42.96</v>
      </c>
      <c r="K38" s="1">
        <v>34</v>
      </c>
      <c r="L38" s="4">
        <f t="shared" si="2"/>
        <v>3.252806880826617E-2</v>
      </c>
      <c r="M38" s="4">
        <f t="shared" si="3"/>
        <v>1.7045454545454516E-2</v>
      </c>
    </row>
    <row r="39" spans="2:13">
      <c r="B39" s="13">
        <v>35</v>
      </c>
      <c r="C39" s="12">
        <v>39721</v>
      </c>
      <c r="D39" s="3">
        <v>24.67</v>
      </c>
      <c r="E39" s="3">
        <v>31.21</v>
      </c>
      <c r="F39" s="9"/>
      <c r="G39" s="11">
        <f t="shared" si="0"/>
        <v>29.890833333333337</v>
      </c>
      <c r="H39" s="11">
        <f t="shared" si="1"/>
        <v>43.81</v>
      </c>
      <c r="K39" s="1">
        <v>35</v>
      </c>
      <c r="L39" s="4">
        <f t="shared" si="2"/>
        <v>2.6555599038408655E-3</v>
      </c>
      <c r="M39" s="4">
        <f t="shared" si="3"/>
        <v>1.9785847299813811E-2</v>
      </c>
    </row>
    <row r="40" spans="2:13">
      <c r="B40" s="13">
        <v>36</v>
      </c>
      <c r="C40" s="12">
        <v>39752</v>
      </c>
      <c r="D40" s="3">
        <v>24.23</v>
      </c>
      <c r="E40" s="3">
        <v>30.79</v>
      </c>
      <c r="F40" s="9"/>
      <c r="G40" s="11">
        <f t="shared" si="0"/>
        <v>29.6</v>
      </c>
      <c r="H40" s="11">
        <f t="shared" si="1"/>
        <v>43.75</v>
      </c>
      <c r="K40" s="1">
        <v>36</v>
      </c>
      <c r="L40" s="4">
        <f t="shared" si="2"/>
        <v>-9.7298502885500657E-3</v>
      </c>
      <c r="M40" s="4">
        <f t="shared" si="3"/>
        <v>-1.3695503309747151E-3</v>
      </c>
    </row>
  </sheetData>
  <mergeCells count="5">
    <mergeCell ref="C2:C3"/>
    <mergeCell ref="D2:D3"/>
    <mergeCell ref="E2:E3"/>
    <mergeCell ref="C1:E1"/>
    <mergeCell ref="G1:H1"/>
  </mergeCells>
  <pageMargins left="0.79" right="0.79" top="0.98" bottom="0.98" header="0.49" footer="0.49"/>
  <legacyDrawing r:id="rId1"/>
</worksheet>
</file>

<file path=xl/worksheets/sheet3.xml><?xml version="1.0" encoding="utf-8"?>
<worksheet xmlns="http://schemas.openxmlformats.org/spreadsheetml/2006/main" xmlns:r="http://schemas.openxmlformats.org/officeDocument/2006/relationships">
  <dimension ref="A1:K40"/>
  <sheetViews>
    <sheetView showGridLines="0" workbookViewId="0">
      <selection activeCell="H5" sqref="H5"/>
    </sheetView>
  </sheetViews>
  <sheetFormatPr defaultRowHeight="15"/>
  <cols>
    <col min="1" max="1" width="13.5703125" customWidth="1"/>
    <col min="5" max="5" width="8.85546875" customWidth="1"/>
    <col min="7" max="8" width="19" customWidth="1"/>
  </cols>
  <sheetData>
    <row r="1" spans="1:11" ht="15.75" thickBot="1">
      <c r="B1" s="1"/>
      <c r="C1" s="2" t="s">
        <v>1</v>
      </c>
      <c r="D1" s="2" t="s">
        <v>2</v>
      </c>
      <c r="E1" s="1"/>
      <c r="F1" s="1"/>
      <c r="G1" s="1"/>
      <c r="H1" s="1"/>
    </row>
    <row r="2" spans="1:11" ht="15.75" thickBot="1">
      <c r="B2" s="15"/>
      <c r="C2" s="2" t="s">
        <v>4</v>
      </c>
      <c r="D2" s="2" t="s">
        <v>4</v>
      </c>
      <c r="E2" s="1"/>
      <c r="F2" s="1"/>
      <c r="G2" s="36" t="s">
        <v>34</v>
      </c>
      <c r="H2" s="37"/>
    </row>
    <row r="3" spans="1:11">
      <c r="A3" s="22" t="s">
        <v>36</v>
      </c>
      <c r="B3" s="22"/>
      <c r="C3" s="23">
        <f>AVERAGE(C5:C40)</f>
        <v>9.8952782212791742E-5</v>
      </c>
      <c r="D3" s="23">
        <f>AVERAGE(D5:D40)</f>
        <v>1.5260299935952328E-4</v>
      </c>
      <c r="E3" s="15"/>
      <c r="F3" s="1"/>
      <c r="G3" s="29" t="s">
        <v>38</v>
      </c>
      <c r="H3" s="17" t="s">
        <v>2</v>
      </c>
    </row>
    <row r="4" spans="1:11" ht="15.75" thickBot="1">
      <c r="A4" s="22" t="s">
        <v>37</v>
      </c>
      <c r="B4" s="22"/>
      <c r="C4" s="24">
        <f>STDEVP(C5:C40)</f>
        <v>1.4060526159088231E-2</v>
      </c>
      <c r="D4" s="24">
        <f>STDEVP(D5:D40)</f>
        <v>1.7450875191216565E-2</v>
      </c>
      <c r="E4" s="1"/>
      <c r="F4" s="1"/>
      <c r="G4" s="30" t="s">
        <v>39</v>
      </c>
      <c r="H4" s="25" t="s">
        <v>39</v>
      </c>
    </row>
    <row r="5" spans="1:11" ht="15.75" thickBot="1">
      <c r="B5" s="5">
        <v>1</v>
      </c>
      <c r="C5" s="4">
        <v>-1.7595720720720801E-2</v>
      </c>
      <c r="D5" s="4">
        <v>-2.240000000000009E-2</v>
      </c>
      <c r="E5" s="1"/>
      <c r="F5" s="1"/>
      <c r="G5" s="28">
        <v>0</v>
      </c>
      <c r="H5" s="28">
        <v>0</v>
      </c>
    </row>
    <row r="6" spans="1:11" ht="15.75" thickBot="1">
      <c r="B6" s="5">
        <v>2</v>
      </c>
      <c r="C6" s="4">
        <v>7.8807852127812418E-3</v>
      </c>
      <c r="D6" s="4">
        <v>6.7804535889643743E-3</v>
      </c>
      <c r="E6" s="1"/>
      <c r="G6" s="26" t="s">
        <v>41</v>
      </c>
      <c r="H6" s="27">
        <f>CORREL(C5:C40,D5:D40)</f>
        <v>0.73766971060127784</v>
      </c>
    </row>
    <row r="7" spans="1:11">
      <c r="B7" s="5">
        <v>3</v>
      </c>
      <c r="C7" s="4">
        <v>-1.5382428205857215E-2</v>
      </c>
      <c r="D7" s="4">
        <v>-1.0682768230376238E-2</v>
      </c>
      <c r="E7" s="1"/>
    </row>
    <row r="8" spans="1:11">
      <c r="B8" s="5">
        <v>4</v>
      </c>
      <c r="C8" s="4">
        <v>2.3968350226687743E-3</v>
      </c>
      <c r="D8" s="4">
        <v>1.2206572769952958E-2</v>
      </c>
      <c r="E8" s="1"/>
    </row>
    <row r="9" spans="1:11">
      <c r="B9" s="5">
        <v>5</v>
      </c>
      <c r="C9" s="4">
        <v>1.4490666052085819E-2</v>
      </c>
      <c r="D9" s="4">
        <v>-6.2615955473099057E-3</v>
      </c>
      <c r="E9" s="1"/>
      <c r="F9" s="1"/>
      <c r="G9" s="14" t="s">
        <v>27</v>
      </c>
      <c r="I9">
        <v>24</v>
      </c>
    </row>
    <row r="10" spans="1:11">
      <c r="B10" s="5">
        <v>6</v>
      </c>
      <c r="C10" s="4">
        <v>-7.099247479767951E-4</v>
      </c>
      <c r="D10" s="4">
        <v>6.301050175029411E-3</v>
      </c>
      <c r="E10" s="1"/>
      <c r="G10" s="14" t="s">
        <v>28</v>
      </c>
      <c r="I10">
        <v>32</v>
      </c>
    </row>
    <row r="11" spans="1:11">
      <c r="B11" s="5">
        <v>7</v>
      </c>
      <c r="C11" s="4">
        <v>-2.4154589371980515E-3</v>
      </c>
      <c r="D11" s="4">
        <v>1.2059369202226252E-2</v>
      </c>
      <c r="E11" s="1"/>
      <c r="G11" s="1"/>
    </row>
    <row r="12" spans="1:11">
      <c r="B12" s="5">
        <v>8</v>
      </c>
      <c r="C12" s="4">
        <v>1.5012106537530335E-2</v>
      </c>
      <c r="D12" s="4">
        <v>9.3950504124657129E-3</v>
      </c>
      <c r="E12" s="1"/>
      <c r="F12" s="1"/>
      <c r="G12" s="14" t="s">
        <v>29</v>
      </c>
      <c r="I12" s="16">
        <v>200000</v>
      </c>
    </row>
    <row r="13" spans="1:11">
      <c r="B13" s="5">
        <v>9</v>
      </c>
      <c r="C13" s="4">
        <v>6.0339021104625209E-3</v>
      </c>
      <c r="D13" s="4">
        <v>1.997729852440398E-2</v>
      </c>
      <c r="E13" s="1"/>
      <c r="F13" s="1"/>
      <c r="G13" s="14" t="s">
        <v>30</v>
      </c>
      <c r="I13" s="16">
        <v>100000</v>
      </c>
    </row>
    <row r="14" spans="1:11">
      <c r="B14" s="5">
        <v>10</v>
      </c>
      <c r="C14" s="4">
        <v>-5.38399308170847E-3</v>
      </c>
      <c r="D14" s="4">
        <v>1.1796127309147588E-2</v>
      </c>
      <c r="E14" s="1"/>
      <c r="F14" s="1"/>
      <c r="G14" s="1"/>
    </row>
    <row r="15" spans="1:11">
      <c r="B15" s="5">
        <v>11</v>
      </c>
      <c r="C15" s="4">
        <v>8.7227239580411325E-3</v>
      </c>
      <c r="D15" s="4">
        <v>6.8191816981962661E-3</v>
      </c>
      <c r="E15" s="1"/>
      <c r="F15" s="1"/>
      <c r="G15" s="1"/>
    </row>
    <row r="16" spans="1:11">
      <c r="B16" s="5">
        <v>12</v>
      </c>
      <c r="C16" s="4">
        <v>1.3068260809119946E-3</v>
      </c>
      <c r="D16" s="4">
        <v>1.6823246668123137E-2</v>
      </c>
      <c r="E16" s="1"/>
      <c r="F16" s="1"/>
      <c r="G16" s="14" t="s">
        <v>31</v>
      </c>
      <c r="K16" s="16">
        <f>I12*I9*(1+G5)</f>
        <v>4800000</v>
      </c>
    </row>
    <row r="17" spans="2:11">
      <c r="B17" s="5">
        <v>13</v>
      </c>
      <c r="C17" s="4">
        <v>-3.3599911140729907E-3</v>
      </c>
      <c r="D17" s="4">
        <v>-8.1650193382037505E-3</v>
      </c>
      <c r="E17" s="1"/>
      <c r="F17" s="1"/>
      <c r="G17" s="14" t="s">
        <v>32</v>
      </c>
      <c r="K17" s="16">
        <f>I13*I10*(1+H5)</f>
        <v>3200000</v>
      </c>
    </row>
    <row r="18" spans="2:11" ht="15.75" thickBot="1">
      <c r="B18" s="5">
        <v>14</v>
      </c>
      <c r="C18" s="4">
        <v>-1.072692318408513E-2</v>
      </c>
      <c r="D18" s="4">
        <v>-3.8994800693240841E-3</v>
      </c>
      <c r="E18" s="1"/>
      <c r="F18" s="1"/>
      <c r="G18" s="1"/>
    </row>
    <row r="19" spans="2:11" ht="15.75" thickBot="1">
      <c r="B19" s="5">
        <v>15</v>
      </c>
      <c r="C19" s="4">
        <v>2.7347490564974916E-2</v>
      </c>
      <c r="D19" s="4">
        <v>4.0887342322749078E-2</v>
      </c>
      <c r="E19" s="1"/>
      <c r="F19" s="1"/>
      <c r="G19" s="18" t="s">
        <v>33</v>
      </c>
      <c r="H19" s="19"/>
      <c r="I19" s="19"/>
      <c r="J19" s="19"/>
      <c r="K19" s="20">
        <f>SUM(K16:K17)</f>
        <v>8000000</v>
      </c>
    </row>
    <row r="20" spans="2:11">
      <c r="B20" s="5">
        <v>16</v>
      </c>
      <c r="C20" s="4">
        <v>9.5128437097348976E-3</v>
      </c>
      <c r="D20" s="4">
        <v>-1.8804847471793442E-3</v>
      </c>
      <c r="E20" s="1"/>
      <c r="F20" s="1"/>
      <c r="G20" s="1"/>
    </row>
    <row r="21" spans="2:11">
      <c r="B21" s="5">
        <v>17</v>
      </c>
      <c r="C21" s="4">
        <v>-4.9152726482729102E-3</v>
      </c>
      <c r="D21" s="4">
        <v>-9.4201381620261388E-3</v>
      </c>
      <c r="E21" s="1"/>
      <c r="F21" s="1"/>
      <c r="G21" s="21" t="s">
        <v>35</v>
      </c>
      <c r="K21" s="16">
        <f>I9*I12+I10*I13</f>
        <v>8000000</v>
      </c>
    </row>
    <row r="22" spans="2:11">
      <c r="B22" s="5">
        <v>18</v>
      </c>
      <c r="C22" s="4">
        <v>9.1422645525747904E-3</v>
      </c>
      <c r="D22" s="4">
        <v>7.6077768385460565E-3</v>
      </c>
      <c r="E22" s="1"/>
      <c r="F22" s="1"/>
      <c r="G22" s="1"/>
    </row>
    <row r="23" spans="2:11">
      <c r="B23" s="5">
        <v>19</v>
      </c>
      <c r="C23" s="4">
        <v>1.1331061712369589E-2</v>
      </c>
      <c r="D23" s="4">
        <v>1.6988255033556793E-2</v>
      </c>
      <c r="E23" s="1"/>
      <c r="F23" s="1"/>
      <c r="G23" s="1"/>
    </row>
    <row r="24" spans="2:11">
      <c r="B24" s="5">
        <v>20</v>
      </c>
      <c r="C24" s="4">
        <v>1.7300853009599697E-2</v>
      </c>
      <c r="D24" s="4">
        <v>2.7015879562796649E-2</v>
      </c>
      <c r="E24" s="1"/>
      <c r="F24" s="1"/>
      <c r="G24" s="1"/>
      <c r="H24" s="1"/>
    </row>
    <row r="25" spans="2:11">
      <c r="B25" s="5">
        <v>21</v>
      </c>
      <c r="C25" s="4">
        <v>-1.6743770371149207E-2</v>
      </c>
      <c r="D25" s="4">
        <v>-1.2851405622489971E-2</v>
      </c>
      <c r="E25" s="1"/>
      <c r="F25" s="1"/>
      <c r="G25" s="1"/>
      <c r="H25" s="1"/>
    </row>
    <row r="26" spans="2:11">
      <c r="B26" s="5">
        <v>22</v>
      </c>
      <c r="C26" s="4">
        <v>-5.1594621327558819E-3</v>
      </c>
      <c r="D26" s="4">
        <v>-7.11960943856797E-3</v>
      </c>
      <c r="E26" s="1"/>
      <c r="F26" s="1"/>
      <c r="G26" s="1"/>
      <c r="H26" s="1"/>
    </row>
    <row r="27" spans="2:11">
      <c r="B27" s="5">
        <v>23</v>
      </c>
      <c r="C27" s="4">
        <v>9.4050626108448457E-4</v>
      </c>
      <c r="D27" s="4">
        <v>-2.1511985248924486E-2</v>
      </c>
      <c r="E27" s="1"/>
      <c r="F27" s="1"/>
      <c r="G27" s="1"/>
      <c r="H27" s="1"/>
    </row>
    <row r="28" spans="2:11">
      <c r="B28" s="5">
        <v>24</v>
      </c>
      <c r="C28" s="4">
        <v>-1.5812505033692106E-2</v>
      </c>
      <c r="D28" s="4">
        <v>-9.4221105527637298E-3</v>
      </c>
      <c r="E28" s="1"/>
      <c r="F28" s="1"/>
      <c r="G28" s="1"/>
      <c r="H28" s="1"/>
    </row>
    <row r="29" spans="2:11">
      <c r="B29" s="5">
        <v>25</v>
      </c>
      <c r="C29" s="4">
        <v>-1.8357883251500205E-2</v>
      </c>
      <c r="D29" s="4">
        <v>-3.2974001268230864E-2</v>
      </c>
      <c r="E29" s="1"/>
      <c r="F29" s="1"/>
      <c r="G29" s="1"/>
      <c r="H29" s="1"/>
    </row>
    <row r="30" spans="2:11">
      <c r="B30" s="5">
        <v>26</v>
      </c>
      <c r="C30" s="4">
        <v>1.6978353294245102E-2</v>
      </c>
      <c r="D30" s="4">
        <v>-2.1857923497268072E-3</v>
      </c>
      <c r="E30" s="1"/>
      <c r="F30" s="1"/>
      <c r="G30" s="1"/>
      <c r="H30" s="1"/>
    </row>
    <row r="31" spans="2:11">
      <c r="B31" s="5">
        <v>27</v>
      </c>
      <c r="C31" s="4">
        <v>-1.3142794688234373E-2</v>
      </c>
      <c r="D31" s="4">
        <v>-2.3220153340635319E-2</v>
      </c>
      <c r="E31" s="1"/>
      <c r="F31" s="1"/>
      <c r="G31" s="1"/>
      <c r="H31" s="1"/>
    </row>
    <row r="32" spans="2:11">
      <c r="B32" s="5">
        <v>28</v>
      </c>
      <c r="C32" s="4">
        <v>-2.3285433452390911E-2</v>
      </c>
      <c r="D32" s="4">
        <v>-3.4761157210136742E-2</v>
      </c>
      <c r="E32" s="1"/>
      <c r="F32" s="1"/>
      <c r="G32" s="1"/>
      <c r="H32" s="1"/>
    </row>
    <row r="33" spans="2:8">
      <c r="B33" s="5">
        <v>29</v>
      </c>
      <c r="C33" s="4">
        <v>9.1563669350266594E-3</v>
      </c>
      <c r="D33" s="4">
        <v>-1.7890334572490778E-2</v>
      </c>
      <c r="E33" s="1"/>
      <c r="F33" s="1"/>
      <c r="G33" s="1"/>
      <c r="H33" s="1"/>
    </row>
    <row r="34" spans="2:8">
      <c r="B34" s="5">
        <v>30</v>
      </c>
      <c r="C34" s="4">
        <v>6.460855642013726E-4</v>
      </c>
      <c r="D34" s="4">
        <v>1.0645848119233567E-2</v>
      </c>
      <c r="E34" s="1"/>
      <c r="F34" s="1"/>
      <c r="G34" s="1"/>
      <c r="H34" s="1"/>
    </row>
    <row r="35" spans="2:8">
      <c r="B35" s="5">
        <v>31</v>
      </c>
      <c r="C35" s="4">
        <v>9.8253888046707103E-4</v>
      </c>
      <c r="D35" s="4">
        <v>8.6610486891386829E-3</v>
      </c>
      <c r="E35" s="1"/>
      <c r="F35" s="1"/>
      <c r="G35" s="1"/>
      <c r="H35" s="1"/>
    </row>
    <row r="36" spans="2:8">
      <c r="B36" s="5">
        <v>32</v>
      </c>
      <c r="C36" s="4">
        <v>-3.502818520907542E-2</v>
      </c>
      <c r="D36" s="4">
        <v>-3.2722209329310831E-2</v>
      </c>
      <c r="E36" s="1"/>
      <c r="F36" s="1"/>
      <c r="G36" s="1"/>
      <c r="H36" s="1"/>
    </row>
    <row r="37" spans="2:8">
      <c r="B37" s="5">
        <v>33</v>
      </c>
      <c r="C37" s="4">
        <v>6.9460590560336067E-3</v>
      </c>
      <c r="D37" s="4">
        <v>1.3435700575815794E-2</v>
      </c>
      <c r="E37" s="1"/>
      <c r="F37" s="1"/>
      <c r="G37" s="1"/>
      <c r="H37" s="1"/>
    </row>
    <row r="38" spans="2:8">
      <c r="B38" s="5">
        <v>34</v>
      </c>
      <c r="C38" s="4">
        <v>3.252806880826617E-2</v>
      </c>
      <c r="D38" s="4">
        <v>1.7045454545454516E-2</v>
      </c>
      <c r="E38" s="1"/>
      <c r="F38" s="1"/>
      <c r="G38" s="1"/>
      <c r="H38" s="1"/>
    </row>
    <row r="39" spans="2:8">
      <c r="B39" s="5">
        <v>35</v>
      </c>
      <c r="C39" s="4">
        <v>2.6555599038408655E-3</v>
      </c>
      <c r="D39" s="4">
        <v>1.9785847299813811E-2</v>
      </c>
      <c r="E39" s="1"/>
      <c r="F39" s="1"/>
      <c r="G39" s="1"/>
      <c r="H39" s="1"/>
    </row>
    <row r="40" spans="2:8">
      <c r="B40" s="5">
        <v>36</v>
      </c>
      <c r="C40" s="4">
        <v>-9.7298502885500657E-3</v>
      </c>
      <c r="D40" s="4">
        <v>-1.3695503309747151E-3</v>
      </c>
      <c r="E40" s="1"/>
      <c r="F40" s="1"/>
      <c r="G40" s="1"/>
      <c r="H40" s="1"/>
    </row>
  </sheetData>
  <mergeCells count="1">
    <mergeCell ref="G2:H2"/>
  </mergeCells>
  <pageMargins left="0.7" right="0.7" top="0.79" bottom="0.79" header="0.3" footer="0.3"/>
</worksheet>
</file>

<file path=xl/worksheets/sheet4.xml><?xml version="1.0" encoding="utf-8"?>
<worksheet xmlns="http://schemas.openxmlformats.org/spreadsheetml/2006/main" xmlns:r="http://schemas.openxmlformats.org/officeDocument/2006/relationships">
  <dimension ref="A1:C31"/>
  <sheetViews>
    <sheetView workbookViewId="0"/>
  </sheetViews>
  <sheetFormatPr defaultRowHeight="15"/>
  <cols>
    <col min="1" max="3" width="36.7109375" customWidth="1"/>
  </cols>
  <sheetData>
    <row r="1" spans="1:3">
      <c r="A1" s="5" t="s">
        <v>5</v>
      </c>
    </row>
    <row r="3" spans="1:3">
      <c r="A3" t="s">
        <v>6</v>
      </c>
      <c r="B3" t="s">
        <v>7</v>
      </c>
      <c r="C3">
        <v>0</v>
      </c>
    </row>
    <row r="4" spans="1:3">
      <c r="A4" t="s">
        <v>8</v>
      </c>
    </row>
    <row r="5" spans="1:3">
      <c r="A5" t="s">
        <v>9</v>
      </c>
    </row>
    <row r="7" spans="1:3">
      <c r="A7" s="5" t="s">
        <v>10</v>
      </c>
      <c r="B7" t="s">
        <v>11</v>
      </c>
    </row>
    <row r="8" spans="1:3">
      <c r="B8">
        <v>3</v>
      </c>
    </row>
    <row r="10" spans="1:3">
      <c r="A10" t="s">
        <v>12</v>
      </c>
    </row>
    <row r="11" spans="1:3">
      <c r="A11" t="e">
        <f>CB_DATA_!#REF!</f>
        <v>#REF!</v>
      </c>
      <c r="C11" t="e">
        <f>'Parametrická simulace'!#REF!</f>
        <v>#REF!</v>
      </c>
    </row>
    <row r="13" spans="1:3">
      <c r="A13" t="s">
        <v>13</v>
      </c>
    </row>
    <row r="14" spans="1:3">
      <c r="A14" s="6" t="s">
        <v>17</v>
      </c>
      <c r="C14" t="s">
        <v>22</v>
      </c>
    </row>
    <row r="16" spans="1:3">
      <c r="A16" t="s">
        <v>14</v>
      </c>
    </row>
    <row r="19" spans="1:3">
      <c r="A19" t="s">
        <v>15</v>
      </c>
    </row>
    <row r="20" spans="1:3">
      <c r="A20">
        <v>28</v>
      </c>
      <c r="C20">
        <v>31</v>
      </c>
    </row>
    <row r="25" spans="1:3">
      <c r="A25" s="5" t="s">
        <v>16</v>
      </c>
    </row>
    <row r="26" spans="1:3">
      <c r="A26" s="7" t="s">
        <v>18</v>
      </c>
      <c r="C26" s="7" t="s">
        <v>21</v>
      </c>
    </row>
    <row r="27" spans="1:3">
      <c r="A27" t="s">
        <v>19</v>
      </c>
      <c r="C27" t="s">
        <v>44</v>
      </c>
    </row>
    <row r="28" spans="1:3">
      <c r="A28" s="7" t="s">
        <v>20</v>
      </c>
      <c r="C28" s="7" t="s">
        <v>20</v>
      </c>
    </row>
    <row r="29" spans="1:3">
      <c r="C29" s="7" t="s">
        <v>18</v>
      </c>
    </row>
    <row r="30" spans="1:3">
      <c r="C30" t="s">
        <v>40</v>
      </c>
    </row>
    <row r="31" spans="1:3">
      <c r="C31" s="7" t="s">
        <v>20</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listy</vt:lpstr>
      </vt:variant>
      <vt:variant>
        <vt:i4>3</vt:i4>
      </vt:variant>
    </vt:vector>
  </HeadingPairs>
  <TitlesOfParts>
    <vt:vector size="3" baseType="lpstr">
      <vt:lpstr>Info</vt:lpstr>
      <vt:lpstr>Priprava dat</vt:lpstr>
      <vt:lpstr>Parametrická simulace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Guest</cp:lastModifiedBy>
  <dcterms:created xsi:type="dcterms:W3CDTF">2008-11-21T00:08:21Z</dcterms:created>
  <dcterms:modified xsi:type="dcterms:W3CDTF">2009-06-12T07:54:12Z</dcterms:modified>
</cp:coreProperties>
</file>