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05" windowWidth="15120" windowHeight="8010"/>
  </bookViews>
  <sheets>
    <sheet name="Info" sheetId="5" r:id="rId1"/>
    <sheet name="Priprava dat" sheetId="1" r:id="rId2"/>
    <sheet name="Bootstrap" sheetId="2" r:id="rId3"/>
    <sheet name="CB_DATA_" sheetId="4" state="veryHidden" r:id="rId4"/>
  </sheets>
  <definedNames>
    <definedName name="CB_108c17c9cce94c24a5570c20039d6853" localSheetId="2" hidden="1">Bootstrap!$K$19</definedName>
    <definedName name="CB_1c2f02a0f6de46f19be312278b856265" localSheetId="2" hidden="1">Bootstrap!$B$4</definedName>
    <definedName name="CB_Block_00000000000000000000000000000000" localSheetId="2" hidden="1">"'7.0.0.0"</definedName>
    <definedName name="CB_Block_00000000000000000000000000000001" localSheetId="2" hidden="1">"'633703053187342880"</definedName>
    <definedName name="CB_Block_00000000000000000000000000000001" localSheetId="3" hidden="1">"'633703053187543168"</definedName>
    <definedName name="CB_Block_00000000000000000000000000000003" localSheetId="2" hidden="1">"'7.3.960.0"</definedName>
    <definedName name="CB_BlockExt_00000000000000000000000000000003" localSheetId="2" hidden="1">"'7.3.1"</definedName>
    <definedName name="CBCR_e2a5004612d343eb831664da461c3f73" localSheetId="2" hidden="1">Bootstrap!$G$19</definedName>
    <definedName name="CBCR_ffb9be32d6464039a6120391f2f2619b" localSheetId="2" hidden="1">Bootstrap!$H$6</definedName>
    <definedName name="CBWorkbookPriority" hidden="1">-1052988027</definedName>
    <definedName name="CBx_014e0533e2f64eb59659fb920a425052" localSheetId="3" hidden="1">"'CB_DATA_'!$A$1"</definedName>
    <definedName name="CBx_a243537c20c348588b17a251767ba52b" localSheetId="3" hidden="1">"'Bootstrap'!$A$1"</definedName>
    <definedName name="CBx_f0a81c1022b0422ea76b5670a5252ba1" localSheetId="3" hidden="1">"'Neparametricka simulace'!$A$1"</definedName>
    <definedName name="CBx_Sheet_Guid" localSheetId="2" hidden="1">"'a243537c-20c3-4858-8b17-a251767ba52b"</definedName>
    <definedName name="CBx_Sheet_Guid" localSheetId="3" hidden="1">"'014e0533-e2f6-4eb5-9659-fb920a425052"</definedName>
    <definedName name="CBx_SheetRef" localSheetId="2" hidden="1">CB_DATA_!$C$14</definedName>
    <definedName name="CBx_SheetRef" localSheetId="3" hidden="1">CB_DATA_!$A$14</definedName>
    <definedName name="CBx_StorageType" localSheetId="2" hidden="1">2</definedName>
    <definedName name="CBx_StorageType" localSheetId="3" hidden="1">2</definedName>
  </definedNames>
  <calcPr calcId="125725" iterate="1"/>
</workbook>
</file>

<file path=xl/calcChain.xml><?xml version="1.0" encoding="utf-8"?>
<calcChain xmlns="http://schemas.openxmlformats.org/spreadsheetml/2006/main">
  <c r="H5" i="2"/>
  <c r="G5"/>
  <c r="D42"/>
  <c r="C42"/>
  <c r="D41"/>
  <c r="C41"/>
  <c r="K21"/>
  <c r="H5" i="1"/>
  <c r="M5" s="1"/>
  <c r="H6"/>
  <c r="M6" s="1"/>
  <c r="H7"/>
  <c r="M7" s="1"/>
  <c r="H8"/>
  <c r="M8" s="1"/>
  <c r="H9"/>
  <c r="M9" s="1"/>
  <c r="H10"/>
  <c r="M10" s="1"/>
  <c r="H11"/>
  <c r="M11" s="1"/>
  <c r="H12"/>
  <c r="M12" s="1"/>
  <c r="H13"/>
  <c r="M13" s="1"/>
  <c r="H14"/>
  <c r="M14" s="1"/>
  <c r="H15"/>
  <c r="M15" s="1"/>
  <c r="H16"/>
  <c r="M16" s="1"/>
  <c r="H17"/>
  <c r="M17" s="1"/>
  <c r="H18"/>
  <c r="M18" s="1"/>
  <c r="H19"/>
  <c r="M19" s="1"/>
  <c r="H20"/>
  <c r="M20" s="1"/>
  <c r="H21"/>
  <c r="M21" s="1"/>
  <c r="H22"/>
  <c r="M22" s="1"/>
  <c r="H23"/>
  <c r="M23" s="1"/>
  <c r="H24"/>
  <c r="M24" s="1"/>
  <c r="H25"/>
  <c r="M25" s="1"/>
  <c r="H26"/>
  <c r="M26" s="1"/>
  <c r="H27"/>
  <c r="M27" s="1"/>
  <c r="H28"/>
  <c r="M28" s="1"/>
  <c r="H29"/>
  <c r="M29" s="1"/>
  <c r="H30"/>
  <c r="M30" s="1"/>
  <c r="H31"/>
  <c r="M31" s="1"/>
  <c r="H32"/>
  <c r="M32" s="1"/>
  <c r="H33"/>
  <c r="M33" s="1"/>
  <c r="H34"/>
  <c r="M34" s="1"/>
  <c r="H35"/>
  <c r="M35" s="1"/>
  <c r="H36"/>
  <c r="M36" s="1"/>
  <c r="H37"/>
  <c r="M37" s="1"/>
  <c r="H38"/>
  <c r="M38" s="1"/>
  <c r="H39"/>
  <c r="M39" s="1"/>
  <c r="H40"/>
  <c r="M40" s="1"/>
  <c r="H4"/>
  <c r="G5"/>
  <c r="L5" s="1"/>
  <c r="G6"/>
  <c r="L6" s="1"/>
  <c r="G7"/>
  <c r="L7" s="1"/>
  <c r="G8"/>
  <c r="L8" s="1"/>
  <c r="G9"/>
  <c r="L9" s="1"/>
  <c r="G10"/>
  <c r="L10" s="1"/>
  <c r="G11"/>
  <c r="L11" s="1"/>
  <c r="G12"/>
  <c r="L12" s="1"/>
  <c r="G13"/>
  <c r="L13" s="1"/>
  <c r="G14"/>
  <c r="L14" s="1"/>
  <c r="G15"/>
  <c r="L15" s="1"/>
  <c r="G16"/>
  <c r="L16" s="1"/>
  <c r="G17"/>
  <c r="L17" s="1"/>
  <c r="G18"/>
  <c r="L18" s="1"/>
  <c r="G19"/>
  <c r="L19" s="1"/>
  <c r="G20"/>
  <c r="L20" s="1"/>
  <c r="G21"/>
  <c r="L21" s="1"/>
  <c r="G22"/>
  <c r="L22" s="1"/>
  <c r="G23"/>
  <c r="L23" s="1"/>
  <c r="G24"/>
  <c r="L24" s="1"/>
  <c r="G25"/>
  <c r="L25" s="1"/>
  <c r="G26"/>
  <c r="L26" s="1"/>
  <c r="G27"/>
  <c r="L27" s="1"/>
  <c r="G28"/>
  <c r="L28" s="1"/>
  <c r="G29"/>
  <c r="L29" s="1"/>
  <c r="G30"/>
  <c r="L30" s="1"/>
  <c r="G31"/>
  <c r="L31" s="1"/>
  <c r="G32"/>
  <c r="L32" s="1"/>
  <c r="G33"/>
  <c r="L33" s="1"/>
  <c r="G34"/>
  <c r="L34" s="1"/>
  <c r="G35"/>
  <c r="L35" s="1"/>
  <c r="G36"/>
  <c r="L36" s="1"/>
  <c r="G37"/>
  <c r="L37" s="1"/>
  <c r="G38"/>
  <c r="L38" s="1"/>
  <c r="G39"/>
  <c r="L39" s="1"/>
  <c r="G40"/>
  <c r="L40" s="1"/>
  <c r="G4"/>
  <c r="K17" i="2" l="1"/>
  <c r="K16"/>
  <c r="K19" s="1"/>
  <c r="C11" i="4"/>
  <c r="A11"/>
</calcChain>
</file>

<file path=xl/comments1.xml><?xml version="1.0" encoding="utf-8"?>
<comments xmlns="http://schemas.openxmlformats.org/spreadsheetml/2006/main">
  <authors>
    <author>NOBODY</author>
  </authors>
  <commentList>
    <comment ref="G1" authorId="0">
      <text>
        <r>
          <rPr>
            <b/>
            <sz val="8"/>
            <color indexed="81"/>
            <rFont val="Tahoma"/>
            <family val="2"/>
            <charset val="238"/>
          </rPr>
          <t>Jelikož data vykazují trend, je nutné ho odstranit. Důvodem je zkreslení odhadu směrodatné odchylky, která se počítá jako průměrná odchylka od střední hodnoty – je-li ovšem v datech trend, mění se i průměrná hodnota. Jelikož se snažíme z dat odhadnout riziko, tj. směrodatnou odchylku, došlo by při přímém výpočtu směrodatné odchylky bez detrendace vstupních dat k jejímu neodůvodněnému zkreslení, jelikož průměrná hodnota se v čase v datovém souboru mění.</t>
        </r>
        <r>
          <rPr>
            <sz val="8"/>
            <color indexed="81"/>
            <rFont val="Tahoma"/>
            <family val="2"/>
            <charset val="238"/>
          </rPr>
          <t xml:space="preserve">
</t>
        </r>
      </text>
    </comment>
  </commentList>
</comments>
</file>

<file path=xl/sharedStrings.xml><?xml version="1.0" encoding="utf-8"?>
<sst xmlns="http://schemas.openxmlformats.org/spreadsheetml/2006/main" count="60" uniqueCount="47">
  <si>
    <t>Období</t>
  </si>
  <si>
    <t>EUR</t>
  </si>
  <si>
    <t>GBP</t>
  </si>
  <si>
    <t>detrendováno</t>
  </si>
  <si>
    <t>% změna</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</si>
  <si>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</si>
  <si>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</si>
  <si>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</si>
  <si>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</si>
  <si>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</si>
  <si>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</si>
  <si>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</si>
  <si>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</si>
  <si>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</si>
  <si>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</si>
  <si>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</si>
  <si>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</si>
  <si>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014e0533-e2f6-4eb5-9659-fb920a425052</t>
  </si>
  <si>
    <t>CB_Block_0</t>
  </si>
  <si>
    <t>㜸〱敤㕣摤㜳ㅢ搷㜵挷㉥〹㄰ぢㄲㄲ㉤挹㜲攴㌸㌶㘳挷㐹㙣慡㡣㈴㕢㜱㤴搶㔵昸㈱㔲戴㈹㤱ㄶ㈸戹㐹敤愲㑢攰㉥戹ㄶ㜶挱散㉥㈸㌱㘹㙢㜷㥡愴㙥扥㔳㌷㌳㘹㍡敤㜴㍡搳㘹㍢挹㘴㈶㌳晤㙥搲愷㍥昴㈱㤹挹㑢晢搴㠷戴て㝤㘹愷攳㘹晦㠰昴昷㍢㜷ㄷ㔸〰挴㤲㠶㥤㠴捥㜰㙤ㅣ摥㍤昷㘳昷摥昳㜹捦戹慢㥣㤱换攵㝥㠴㡢㝦㜹㡤戲昰㐰㘵㌷㡣㤴㌷㌳摦㙣㌴㔴㉤㜲㥢㝥㌸㌳ㅢ〴昶敥㡡ㅢ㐶㈳㘸㔰愸扡愸て昳搵搰晤㠴㉡㔶㜷㔴㄰愲㔱㍥㤷㉢ㄶ㉤ㄳ昵ㅣ㠴扦挹攴挶㘲慦㠹㔱㠰ㅢ昳㜳慢ㅢ㉦㘱搴㑡搴っ搴搹愹㕢扡敦搳㑦捤㍣㌱㜳改㠳攷㘶捥㥤㥤㥡㙦㌵愲㔶愰㥥昶㔵㉢ち散挶搹愹戵搶㐶挳慤㍤慢㜶搷㥢户㤵晦戴摡㌸昷挴㠶晤攴㠷捥㍦㜹昱愲㜳改搲㠷㈶昰攰摣捡晣摣㕡愰㥣昰㉤ㄹ㌱捦搷㝤㜲㐱搵㕣捥㑢愹挰昵㌷㘷收攷昰㝦敡摤㜱昷搴㑣㘵㑢愹㠸て㔶㠱昲㙢㉡戴搰㜱摣㥢つ挳㤶户捤㠵戳扣㐵㑣戳㘶㠷㔱摥㥢㔷㡤㠶攵㈵愳ㄶ扤㔵慣㕢挳摥㥤昰㉡捡て摤挸摤㜱愳摤㠲户㡥㠱敡㘵敦㘶愸㙥搸晥愶扡㙥㝢㉡敦㉤戵摣晡愸扥㜲㈳敦㑢㠶㐸扦㤸㑣㝥㘶㌶昴收户散㐰摥㈸攴戲㘴戴㕤っ㙡摤㙤ㅦㄹ㍣㉥㕦㕤㥥挰㌱ㅦㅤ摣づ㌵户散愰摤㜲㝡㜰换㜸昲摤㙦昰㠱挱敤㔳㙢搴摤攷戱挱㝤㘴㈹扢㕢ㅢ攳㌱㙦换㡡㘲㌲㔶㠱㘰㡣愰㐸㐰〲㕡㈵㠲㜱㠲〹〰㘳昴晦㈰㈱改㡥慣㌲慢戶㔹摤㌰慢㌵戳㕡㌷慢捡慣㍡㘶㜵搳慣㙥㤹㔵搷慣扥㘴㔶㙦愳㑤㜲ㄵ挷挶捣昸㥡昸搷晦昸愷ㄷ㡣㠷㥦昹㠳捡㍤户晥昱㝦晦昹换ㄳ挷搰攸戹昸愵ㄶ〲晢づ㔸慤挳挳ㄷ㘶㈰ㄱ〷㤱〹㠸㠴㜳搱㜹捡㌹㝦扥㝥昱㥣晤㠴㥤攷戴㌲㠸摦挵㈸㤳㘸㍢攱㍣敦晡昵收ㅤ愱摤〳㜳㜶愸㍡ぢ㌷ㅤ搷捤㌵㕢㝥㍤㝣攷摥㤵㤵挸㡥搴晤扤㜵㥤㐱晡扡㔵㈰㔶㉡㤴攷㍤搸摢敤㤶摤㘸愹搹扢慥慥㝥㔷㑦戵户ㄶ㌴㌷〶搷㉥〶敡攳敤摡扥㌷㥡㠵㐲摢㤱戱晢㘶愹慢昴㝢㑤捤㙦㌵㐳攵换敢㑤㝢㙢㙥敤戶ち㉡㡡敡㔰搵㘵慡昷戲㉡㤶晡改㔵ㅦㄳ㠵戴搶ㅦ㑥㘳㥤㉢㜷㈳〸戳慡攳㝤户㔵㄰敤慥摢ㅢつ㜵扡慢㠹㝥㈶㉡捥㜴愱ㄷ㥢戵㔶㌸摦昴愳愰搹攸慥㤹慤敦搸搰㌴昵㙢捤扡ㅡㅤ捤㠹㔲㠰戲ㅤㄹ㌱㡣摣攳㠳㘵㐱〸㤱㈲㌱〵昹ㅤ摤㙣㌷㜳〳戳挳㉣ㅡ㡡㍣㘹扥㘷㥦挱昸扥愲㘳㌲㈴㌰㌵㈷摡づ㍥昴晤晢っ摢愶摣㡦户戱㘹㥥㡣㘷㝦㘵㐷昹搱㔵摢慦㌷㔴㤰㘹昹っ扥㤱㜵ㅣ㈰晦㍡ㄴ挲挰搵愳㤹㌳敥ㅡ扢昹㍢㙥㍤摡㉡㙣㈹㜷㜳㉢〲づ搶戱㔸攴搲昶㕤搶㍤㐰㔹㈷〸㑥〲㤴㑡戹挲㈹㌶㉡㤴㜰攵昲搴㑥ㄹ戲摣愵挸搹慦㑢㤶㈷㥣㐵户ㄱ㈹慤㤴㡦㍢愰㠸戶㙡㐲扥㌲㔹㌴戰㙢摡㘰㥣㜲收挱愵戶敢㐷扢ㅤ戹敤㤳ㄲ捤㐴㐷扡攰搰改〲慡㠲㙥㝤㤰㈱㙢㘰㥡ㅥ㙤㤰摤㌸挵㐴ㄴ㠳っ换㡥㤱扢㤹㡣敤㌳㜴〴摡愷㤹㤰慤捦つ搶ㄱ㘴昶㝥㈶㘵愷㠱昲㜸愴捤昶昲攳戵㌶扢ㄷぢ㘷㥤㈶戸㡦攰ㅤ〴㘷〰㡣晦㠴㠶愳㤶㐳戹晢戲摥㠹㝢敢〱㠲㜷〱㐰㍦㔹搴㌹戱慡愲て㜵㄰㍦㤲敤捡昰㤳挵㈹搶慡㠸㥥㜱摢捦㉣㝢㐲攸搸敢㍣ㅣ戶㜶㔴㙣散㝢〷昳㘶㝡㍡攴挸㡣愶改戹敥搳㌴扤㄰㙣㍡愴摤㝡〸㕤慤㈹㠲㜷〳㤴慣㠷〹㘱㕣攸昰ㅥ捣愳愷㑢昹戶㜰㡢戴㌳㌴愴㠱㡦ㄹ㤹㕢㠰っ㈵搷户㝤㌹昲愱改づ㑥㍢㙦㝢ㅦ晡散㘰昹㡥㠹摥㘳㌷㡦散づ㘳㐵㙦搰㡢㝥〴攲㘵晣摢㐰ㅢ昳㈸慡慤昷ㄲ扣て愰挷挶㜰昷晤㐶㈳〵攲ㄶ㝢㈹捡㥤㘰搴㐵扣摣昵摤㙤㈵ㄶ㘸挲㔹户㠳㑤ㄵ㈱㠲戱扣〰㕦戸ㄹ〴慡㠱㑤㙤㕤㄰摣扦摣搷㡤っㄷ㠳愶㐷晣㤱㡦ㅣ扥㉤っ挳攸愸㌹㤲敢昱㤱㌳㝣捤㔴捣㈹挵㌹戴挱㑦っ㔶ㄲ愹㑥摤散挵㝥搹晢换㈳㑤㌲㠴㈶㜹っ换㙡㍤づ〰㉤㘱晣换㐰㡤㜲㤶捤㝥㑥㥡㜵㝢慣㡣昰㘵散㑥㝡㘲㠸㝤㝡㘴㕣〷㙣攷㄰㍦〸换㕥挵昵摡捡㘲摣㕢㔳㐱つ戱〵户愱㑡㍡㉣㑢㔵㜳愴㉢摥㈶扡㘲㘴愴㙦㍦㥤ㄱ㕦ㄳ㍥改搱ㄲ㤹搲㥥㔹㤹戱ㄷ敦㌰ㄵ挳㤰㔴㉡ㄹ愱愱戶〶㈲攷戱敤㤱㡡ㄹ㐲挵㝣〰ぢ㘷㥤㈳㌸㑦㜰〱㈰晦㝤㘸㥡㠳㉥㍣㔳㘱㘳㍢っ㘹㔷慢戹㈲挹㈰㈱挲敦つ㔴㔶ㄷ昹㤸てㄲ㍣〵搰攳晥㌰〰㤹挱㠸㐲昲ㄴ㈳㑡ㅡ挳戹攵慡㍢攴㠱㘳づㄲ㑢昳慤㌰㙡㝡捣㉣㤵㥤㠵收昵㘶戴攰㠶摢挸㐴㥤㜴攲挲昳㕢捡〷㜷〵昰㝤㝡㜰捤敤㙤㔵户㥣㑡戳〵搵戶扣㜰ㄸ㌶收㔸づ昸㤲戲㌷㌷つ㕣挳敤㡦㌱㠴㠱㤵㤶㜸㉢愳戱〷㡡㝥㜳搳㜷扣戳愲敢㙥搴㔰攳㡥ㄶ㍡㤶㡢づ㔶ㄱ㤹㠳晡㤸戳扥ㄵ㈸戵㔰㜶㤶〲户摥㜰㝤㐵㘲挰挷㘴戲㙥㐵㙤㈲㑢戰搶㘴づ戰改㤷㥤昵挰昶挳㙤㥢〹挵摤ㄳ㕤㜷㤲ㄶ挹㍢㜳慥ㅦ攲㌱㐲㐵㤶㡦㍢㤵慤收ㅤ㘴㙢㕢㥥扦㘴㙦㠷㠷㠲㉡㘴㝡㝤〹㘹っ搳㌰㑤愳㘸ㄶ㠷愵て㌷攴戹ㅣ㘵㙦㤴㐰㘸㤵换㌳㘶㥥㘱扤改搷挷㌹ㅡ晡改㝣愷〹㘴㡦摡挸㤱㑣㉤㑣㐹戵㉥戱捦㠷〱慥㉥摤㕣敥㘴收摥㐴扥㍡捦ㄸ㝦㠶㠶ㄷ愶㘸愷㐱ㄸ愱㍢愶ㄹ㠵㌸昲つ攴て昴收㕤㉦昳㤵ㅣ㘹㐳摥㍢搶㈹㉥㈲㡦㌴攱慣搸ㅢ慡㠱㙣戴㘷㐷挷昴つ㥤㔸捦㙥㠴㜱摤㝣搳昳㙣㌲ㄶ㤹戲㔲戳挹扦戳慤愸㜹捤昵㉤〷㐰戸㉦㐶搹㜷㠱戲敦ち㙡挲戹挱挴愰㤴㌹㔶㜳搳づ摣㘸换㜳㙢㐵摥㌰㜹㜷㈸㌸ㄲ㈲㑥扤㥢㕣㠹挶㤸敡昱攵㙦挲㘱ぢ㘷㐰散ㄹ㘸㔱㉥ㅤ㠹て扥㌵㡤〲晥㌳㠶っ㉢㐱扤㐸㥣搴晡〵㡣㤶㤷㜳ㄱ㔰㌸㜲扤㥥㥣扥㜸晤㘵㘰戴ち㈲搵㌳㔸〴㌱挱㤴㡡㘷㠰扢攰摣昴摤〸搴㈳挵ㄶ摤㘸㈱〴挹〱㔰㤴捤敤晤㐲搵㔴愷改戶㑤㜸愸扦慡换㐸㍣搸㕦㥦戶ㅡ敦搹愳㕡摢㤳㤴ㄹ搹慦㤱搸㤵㍤摥昱㌰ㄹㅡ㐳捣㜶㘲㙢㡣慣愰㘹㘷摤愹㐳摥㠴㔹ㄲ㥥挹㔹扦㈸㡣㠲㐷㤷㑡搶㘵㤴ㄹ戸㘵搴㍥㥢㐵㔲㌹ㅢ㝡〱㈵㕡㉡㡤㉢挷㐹挱㘵ㅣ㍣愹慢㔲㝣〷ㄹ㍦ㄶㄷ㔷㕢㔱㔷㡤㝤昷㘴㕣㌳摢㘸慣晡昰ㄳ㙡㜶㔰㍦㈴㘲㡤戹㘹ㅢ㈳ㄲ㍡慣晤挷㈸戸㔲挲ㄸ㡢㈲ㄳ㈳ㄹ㤱㘰㠸㈲〴㉣㤵㔳愵㝦㔶收㔲户搱㐵摥㕤㔳戶㉦ㄴ愸㐴昵〵戵㈳㡥㔸挷㤷㍦㈹ㅤ摡晢㐵搱愵㤶㌳扢ㄱ挲愸㐷搴攵㜱㐹㠴摣㜲㙥㌰㌰㠵㘳っ㔰扤㜱㘹慤ㄶ㈱戹摢ㅥ㠰㝢㠳挳㐳ㅤ慣㠸㑥㥥搰㍦愳ㄶ㉤㘴㌰㙥昷㈴㈸㍦㐳㔲ㄴ捡搴㤱敢㝦㉥ㅢ㕦晦㝤㕥㝦㜱㌹㤷ㄴ㘲㔷㡦〹慦っ晦〱挴㑤攷㈶㈹㐵㈷㤳㤴戹搶㙥愲戸㈶ㄲㅣ㥤㡣㌲㥤扥㈰挲㌹ㅥ㘶戳㡥㔳㙣ㅡ㌸攵ㄶ戹戰愸㡤摤㘳捥戲㕦㙢戴敡㑡捣㜱愲慦挵㉡ㅦち㝡挹〱㐰㉤㑤ㄹ敢ㄲ㉦捡㌲㌶㔳㥣㌲㠹㌴扣攷㙤㝤〴摤㐵搱㘱っ㙤晥㤸㠲捣〸捣㐹㑡慣敦愴〲㍤挴ㄳ㥤㈳っ㜲㝣づ㉡慤て㐵㕤戶㠲ㄳ㜹敤㍣戲㐸㕢慡搹㑡㜳愵㐹慦㍤㠵扡敡㙡搴愱愰ㄱ收愹ㄵ㕥愱〰㠷㘴㐸改攰㈰搰㜶昲㈷昷晡换昱㕦ㄸㄷ愱㠰挱㉣㉦昷㐱㌹慣㉡〴㠹㉥户搹昱扢つ收㝦改㝢㕢㜳〰〶ㄳ挱㜴㙡搱㔲㍢㌹ぢ㈸敦敦攴㍣㠴㔶ㄹ㌹搲㜴㍡㤵㔹捡㤳〸搹㠳㘸㤰㈶㙥愵搷㥢㌰㐲搱㈹㌹ㅡ㤶㥣㑥㥣昶戰〹㙡〶愷㝢㤰㙢㜶㠴〳㌰晥㤹ㅥ昴㙣扤㑥㤷ㄷㄱ扡㐳㐱㔵ㅣ摥搰㉥改愹㥥㘳㔹㌲㈷晡㜸㡦昴㔴挴挷〵㉦㉣捣㕣戵愳摡㔶㈵摡搵㐷户㠶㘵㠹晣㍦㈰㈲戱攷搳改㌷㡦晡㍣㡡扡挳戵㉦摤昶㥢㜷㝣㜹慦㝣挸㜳㝦昴㘴慤戱㌱扥㘴㈹昷㈳晣㈷㤷㤹换晦㍤㐶㍣挸㙢㜳㠰㑥㠸㠴攳挸㔵戲㤶昰㤷摥捥ㄴ晥㘶昰ち㝣昸昶搹〱昲捡愹ㅥ㕥ㄱ㘵㜰挴㉣晥收㕢挶㉣挶摦㠲戴㘴ㄸ㄰㍣㌹㈶㘲收㡣扦挱つ㠹づㅡ㠰㜰搶㌳㠴㈰摦扢昱㌷㠳㝣愲搰攳挳ㅥ㍣ㅡ昲戳㐳愹㐴慡昷ㄴ慢㥦㠰㔰ㅢ㝦〵㘲〸㤹㐰㤳戶㕣ㅡ㝦搹㑤愶㙢㥡㑣〶て㠵㠸㉣㕦㡦ぢ扣挹㌳㔹晢㠶搲攲㥣搷搱㠶昴挷㝥晣昷愷戸㈱㕤〳㠵㜹㠹扦㠶挴摢愳㈸户摤〵戳捦㕤㘰㉡㕦摣㠵攷搸㠷㌹㝤敤㉥挴㌱㤱ち㄰晢扢ぢ捣昴㘵㌸㠵愹挴㙢㉡捣挱摤搸㘹㡦昱戲慢㌸㠶慢㐲㘴昷㘱挰挲㜹㐴愸敥敢㐷慦搹㠱敤㥤ㄱ晣㔲愰㘰搸㠲㜵㥣敢㤶㉥散㜱晦㥥㌵搲㘹㡦搸㐵ㄲ㜳㍦㡡慦ㅣ散㌴㍢㈸愵㉦ㅤ捣㌷㡡㐶攱㑤㐴㑥っ敥㈱㜲㥦㍣昵慤愵㝦晦挴愷㉥昳散㕡捣慢昹挷㔱ㅥ㈶㠱㑦扦〲㈹摥搴戱㤱㝢昹㤹捥㌵㝣慥攴㙥㌷搴㥣ㅤ㠸㐷ㄴ㕡㕥㔲搴㡣㤷㘲㑣捤㝣㠷挱摤挴㈹〸敤㙥捥昴㠴㍦攵㌳㈷〹ㄹ捥愴㕥㕣㘲㝣㐹ㄲ搱ㄸ㘸捣㠶昴㍣昳摦㠴㌹㝡㠳㉦搲敤㌱㜲〷捡换㌰扥㤱搸㍢㡤挸攵㉥挲愲改㙤愵挱㐳〰㠹㤶㐲㌶㠲ㅣ㤲摥搴昰㜸㠰㘸愹㕢㈸攴㤹昵换挸戳昵㈶㝣ㄹㅢ㌸㔲〲慡㝤〴㜰挸㑦㕡戰㡡愰㘲ㄲ㥢ㅦ㜶㜷换㔰㐰㘲㥡㤸戸ㄵ㥦收㜹ㄴ㘴㈳㐳挴昹〴晢㑢㈸㈴㔷㥥㍢摣〳㠷愶昸㤰戲愷搳㜰㕡戰昳ㅥ攳㙥㈵敦㡡摦挲㌹㄰搸㤹㠲ㄸっ晦〴搱搸㥣㑡挶㑥㌷㉤㘹ㄴ攱㜱㕤㙣㜷ㅡ㡦慢㘰戳晣㌳搸愱㈲ㄵ挸敦㠶㔸㍦摤ㄹ晡摥摥ㅡ摡㌸㝦っㄳ攴て晥搷㠳ㄹ㠲㡤愷㔲㘲愰㘱て搴慡愸て㡢㝦ㄴ㕤㌸改㥣㘱㜵㡡㜲㙦㌰㘳㥤㐸搶㐸扦晤㘷㉥㕢㈴敢㘳散捤愴㜶㤷晤㝦〱㠸㝤敤扦㜱㠹㝤昱戳㕥㡣ぢ攲㥣㌲㥦戲㙦ち㠷㉢㠲㈸㌷㤲㌹戲㐹戶愴挸〴戸㉥㔵昰ㄹ慢慥ㄶつ㡥ㄸ搸㘸敦㐱㠹㜶㕦晡戶攳〳ㄵ㈰㜳㐵昹㍦㠱ちㅡ搸扦㕢㙦㜱㌴㕥㠵㉡挰愹㙢㙥㉤㘸㠶㑤㈷㥡慡㈰〵㍣挵㉦搱ㅣ昸㍣戳挶ㅦ昷㉡戵㐷戰ㄲㄳ㌶晡慣慣㐲㘱㕦㔷搱㕢㤳㤹㘴㥥攱㘰㜹つ㝥㤳㌴㤹㑡㌶搱㌶㠴昷㌸捦戵散〶㍥㘳㕤㐵搴㌳㈲敡㔰㤸㍡ㅤ㝢敥㍤慤挱㠵挳㜹慤㘷ㄱㄹ㔲㡤ㄹ愴捡㘴ち扦晣㈲㔷戵㜷つ扡摢挶㜳ぢ搹㜲戸攸㕢㈹晦㐷愰攸挱㥥搲捤㌰㝣㈶扦㑥搶㔱扡换㈸戱摥慡〱搰挷攱㉦晦ㄱ㠰㠳〷㙦搹晦㈴昸㍥晥搴㥢㐱戲改〶㐲㙢〷挸㡤搷搱搵㤰〸㈰ち㤶攲㕤昲㕢㐰㠱愲㘹㝣ㅤㄳ愵㐰愰㥣㉢㙣〲っ收昲慦敤挵攵挶ㄲ㐷挱捦㜲㌹㐲晣㌳㥥㐹戰㉦愵戱摣挷㑡摢摢㈹散㈴㌷戳搴〰㔶〳愰㍣㘲㜰昳㐲㑥㉦ㄹ慦攱㠹愴㐴㘷㐵㘵㠳挲戶㍥㐰㜲ㄹ摣愰挸㙣扥㠲挶敤搹㙣〳㍢㜸㌶㕦摡㜳㌶㜴㉤攴つ搳攳㑦㈶愶挹ち㔱㙤㐵〴㉤㠲ㅤ㠰挹挴㐲ㅤ愷搲攵㍣ち㍡㠹昱㜷愴㍥慥ㅦ挴㝦㝦㜸昹晢摦攳昵摦㤷つ㔱戳愸敡㥥〵搵慣捣攲搵昴㉣㜶㠱ㅤ㍣㡢捦散㌵㡢㐹㙡㘰㔹搱㑦愲㔰ㅥ㤹㈴晢㌱㙥㘳晤ㅡ挱慦ㄳ晣〶挱换〴慦㄰晣㈶㐰搹㌴敡昸搳㍦㝤㜲㡥っ昷㕢㙣㌵㌲㐹㑡换㜰㥦㐲挱晡㌴挱㘷〸㝥㥢攰㔵㠲摦〱㈸㥢㤳㈴扥㌴晣㉣㤱㥦㈳昸㍣挱ㄷ〸扥㐸昰㈵〰㌴㈴㍦㐸挳㉦ㄳ昹ㄵ㠲摦㈵㜸㡤攰昷〸扥ち㔰㌶昳㘴㤱㥦ㅦ㙣㌹改ㄸ㈷ㅦ晤㈲〹搲昵㜵敦ㄵ㝣慤扢换捣晥〸晥愹㠲扣㤸昹㔱昳挳挳㡤㤵戸摡戴搲昹㤷㐰㠳㌷㌱づ搷扢ㄳ㕢攵㠸昷攳㔷㌴㡣挹㠴〷昳㘴扢㡣捦戶挴搷攵ㄱ㔷㉥㘱㐱〷搹ぢ摡挳㈹㝡㜱㜴晤㔰㘸晡㌸㉦㌲搰㍣ㄷ㠶㍣扤㘱戸㠹ㄸ㕣扤ㅡ挷㌶㜳㘶㥣㑢㠴ㄸ㙡㘵㑣戱攵㐲ㅡ㕢㐹攳㙦晦㜵㈷攴㠶ち㕣㤰㔵摤㤸攲㉤㡤㌷㤳挶ㄷ昰扤㥤戴挱挸晡晡㘱搲㤸㙡㐰ㅡ㍢㐹攳晦扡㜰愶摤㌸㤱㝡㍤㜲㥥㈲㤹戱㙦㤱㥤㕣敡摢㝢〶㐸昲づ㝤愱㜱㐷愳挹㝢㜲㈴愰㈱摥搰〴づ晡〴昸晡㝤〵愷搶㜰扣〷㈶㔳晦㈳ㄸ换㌸捤戶㘰㐷㌶㍥㙥摦挱㈱㠲挰㤲㍢㜶㉥㌸慢〱㄰㘳捥㜲㠸晤㜱晤㔰戱〸㕣扢㔱扤扥晢㈴㕢㌲戶〱㥤昵㐸㤲㥦㈶捦〷つ攷ち㐸挲㙣搴愸㈷㤴捤扤搲攱ㄹ敢て㐱ㅣ㐴搷〰㔹㈸改攴ㅡ捦愰攷っ㙡㕡㉡㉢挳㐶㑦㙡〸戱㘱〶㜵慦愰㝦㌵㐶搳㉢㉦ㄹ搴挶㠲慥挶攸搳㠲愶㝥ㄶ昴慦挴㘸ㅥ㜶㈸ㄹ慦㈴攸ㄷ㘳昴晢〵㑤ㅤ㉥慤㕦㠸搱㡦〹㥡㑡㥢㑣㔷昸㔳㠰攳挹扦㜷㌲戵㈳㠱㌶搳昸ㄸㅡ㑢〰㍡捤戳搶㥦戱挳㥦〳㡣㈰昶㙦挴ㅣ摦㍤㐳㉡㝦㜹摣慤昸㜱㝡㠶㥦㑥搰㌷㘳戴㥥㈱つ㠴戴㕥㡦搱㝡㠶㌴ㄹ㠲慥挴㘸㍤挳㔷ㄳ昴㡤ㄸ慤㘷㐸戳㈲慤㥦㡢搱㝡㠶戴㉥㠲㕥㡢搱晡㑤㘸㙦〴扤ㅡ愳昵㥢㝣㍥㐱㕦㡦搱晡㑤㘸㤳愴昵戵ㄸ慤摦㠴㔶㑡搰㉢㌱㕡扦〹敤㤶愰㥦㡤搱晡㑤㘸扥〴晤㑣㡣搶㙦㐲㠳㈶攸攵ㄸ慤摦㠴㈶㑥搰㔰㕡挲㈳晡㑤㕥㑢搰㑢㌱㕡扦〹捤愰戴㕥㡣搱晡㑤㘸ㄸ〵㝤㈵㐶换㥢攴挹㥡〷㤶ㄱ㜲昰㤰㍥收㜷搰搵㈰户昰㠱搶㜷㜹㈷㈸摥㈵昶ぢ攵㥣㈱㔵扤搸昱晦〷㙤ち昴戵</t>
  </si>
  <si>
    <t>Decisioneering:7.0.0.0</t>
  </si>
  <si>
    <t>CB_Block_7.0.0.0:1</t>
  </si>
  <si>
    <t>a243537c-20c3-4858-8b17-a251767ba52b</t>
  </si>
  <si>
    <t>Původní data z www.cnb.cz</t>
  </si>
  <si>
    <t>CZK/EUR</t>
  </si>
  <si>
    <t>CZK/GBP</t>
  </si>
  <si>
    <t>Detrendace dat</t>
  </si>
  <si>
    <t>Aktuální hodnota EUR:</t>
  </si>
  <si>
    <t>Aktuální hodnota GBP:</t>
  </si>
  <si>
    <t>Hodnota pohledávky v EUR:</t>
  </si>
  <si>
    <t>Hodnota pohledávky v GBP:</t>
  </si>
  <si>
    <t>Hodnota EUR pohledávky v době splatnosti v CZK:</t>
  </si>
  <si>
    <t>Hodnota GBP pohledávky v době splatnosti v CZK:</t>
  </si>
  <si>
    <t>Náhodný výběr z historických změn</t>
  </si>
  <si>
    <t>průměr</t>
  </si>
  <si>
    <t>směrodatná odchylka</t>
  </si>
  <si>
    <t xml:space="preserve">EUR </t>
  </si>
  <si>
    <t>㜸〱敤㕣摢㜳㈴㔷㜹㥦㙥㘹㐶搳㈳捤慥搸㕤慦扤挶搸〲㘳挰搶㈲㜶搷㕥捣㤲㤸㐵㤷㤵㔶戶㜶㈵敦㘸搷㠴㘰㈶慤㤹搳㔲㝢愷㝢㐴㜷㡦㜶挵捤愶〲挴㐹㐸〸㌸愹㑡愸㠲〲慡㜲愱㐸愵㉡㤵㤰㝢㕥昲挴〳㔴攵㠵户㍣㤰㤷扣㐰㔱慥攲て㈰扦摦㜷扡㘷㝡㘶㌴㉤㜹㙣ㄲ㤹㔲摢昳改昴㜷㉥摤攷㝣搷昳㝤愷㌷㘷攴㜲戹㕦攰攲㕦㕥愳㉣㍣㔰搹つ㈳攵捤捣㌷ㅢつ㔵㡢摣愶ㅦ捥捣〶㠱扤扢攲㠶搱〸ㅡㄴ慡㉥敡挳㝣㌵㜴㍦愹㡡搵ㅤㄵ㠴㘸㤴捦攵㡡㐵换㐴㍤〷攱㙦㌲戹戱搸㙢㘲ㄴ攰挶晣摣敡挶ぢㄸ戵ㄲ㌵〳㜵㜶敡㤶敥晢搴㤳㌳㡦捦㕣㝡晦戹㤹㜳㘷愷收㕢㡤愸ㄵ愸愷㝣搵㡡〲扢㜱㜶㙡慤戵搱㜰㙢捦愸摤昵收㙤攵㍦愵㌶捥㍤扥㘱㍦昱㠱昳㑦㕣扣攸㕣扡昴㠱〹㍣㌸户㌲㍦户ㄶ㈸㈷㝣㐳㐶捣昳㜵㥦㔸㔰㌵㤷昳㔲㉡㜰晤捤㤹昹㌹晣㥦㝡㜷摣㍤㌹㔳搹㔲㉡攲㠳㔵愰晣㥡ち㉤㜴ㅣ昷㘶挳戰攵㙤㜳攱㉣㙦ㄱ搳慣搹㘱㤴昷收㔵愳㘱㜹挹愸㐵㙦ㄵ敢搶戰㜷㈷扣㡡昲㐳㌷㜲㜷摣㘸户攰慤㘳愰㝡搹扢ㄹ慡ㅢ戶扦愹慥摢㥥捡㝢㑢㉤户㍥慡慦摣挸扢㤳㈱搲㉦㈶㤳㥦㤹つ扤昹㉤㍢㤰㌷ち戹㉣ㄹ㙤ㄷ㠳㕡㜷摢㠷〷㡦换㔷㤷㈷㜰捣㐷〶户㐳捤㉤㍢㘸户㥣ㅥ摣㌲㥥㝣昷ㅢ扣㙦㜰晢搴ㅡ㜵昷㜹㜴㜰ㅦ㔹捡敥搶挶㜸捣摢戲愲㤸㡣㔵㈰ㄸ㈳㈸ㄲ㤰㠰㔶㠹㘰㥣㘰〲挰ㄸ晤㌹㈴㈴摤㤱㔵㘶搵㌶慢ㅢ㘶戵㘶㔶敢㘶㔵㤹㔵挷慣㙥㥡搵㉤戳敡㥡搵ㄷ捣敡㙤戴㐹慥攲搸㤸ㄹ㕦摦扦晤㜷昷㍥扦㌴㌵晢搵㙦晦挷昷晥攲㐷摦扡㙦攲ㄸㅡ㍤ㅢ扦搴㐲㘰摦〱慢㜵㜸昸挲っ㈴攲㈰㌲〱㤱㜰㉥㍡㑦㍡攷捦搷㉦㥥戳ㅦ户昳㥣㔶〶昱扢ㄸ㘵ㄲ㙤㈷㥣攷㕣扦摥扣㈳戴㝢㘰捥づ㔵㘷攱愶攳扡戹㘶换慦㠷㙦摤扢戲ㄲ搹㤱扡扦户慥㌳㐸㕦户ち挴㑡㠵昲扣〷㝢扢摤戲ㅢ㉤㌵㝢搷搵搵㙦敢愹昶搶㠲收挶攰摡挵㐰㝤愲㕤摢昷㐶戳㔰㘸㍢㌲㜶摦㉣㜵㤵㝥慦愹昹慤㘶愸㝣㜹扤㘹㙦捤慤摤㔶㐱㐵㔱ㅤ慡扡㑣昵ㅥ㔶挵㔲㍦扤敡㘳愲㤰搶晡㍢搲㔸攷捡摤〸挲慣敡㜸摦㙤ㄵ㐴扢敢昶㐶㐳㥤敥㙡愲㥦㠹㡡㌳㕤攸挵㘶慤ㄵ捥㌷晤㈸㘸㌶扡㙢㘶敢㍢㌶㌴㑤晤㕡戳慥㐶㐷㜳愲ㄴ愰㙣㐷㐶っ㈳昷搸㘰㔹㄰㐲愴㐸㑣㐱扥慦㥢敤㘶㙥㘰㜶㤸㐵㐳㤱㈷捤㜷敥㌳ㄸ摦㔷㜴㑣㠶〴愶收㐴摢挱㠷扥㘷㥦㘱摢㤴晢攵㌶㌶捤㤳昱散慦散㈸㍦扡㙡晢昵㠶ち㌲㉤㥦挱㌷戲㡥〳攴㕦㠵㐲ㄸ戸㝡㌴㜳挶㕤㘳㌷㝦挷慤㐷㕢㠵㉤攵㙥㙥㐵挰挱㍡ㄶ㡢㕣摡扥换㝡ぢ㔰搶〹㠲㤳〰愵㔲慥㜰㡡㡤ち㈵㕣戹㍣戵㔳㠶㉣㜷㈹㜲昶敢㤲攵〹㘷搱㙤㐴㑡㉢攵攳づ㈸愲慤㥡㤰慦㑣ㄶつ散㥡㌶ㄸ愷㥣㜹㜰愹敤晡搱㙥㐷㙥晢愴㐴㌳搱㤱㉥㌸㜴扡㠰慡愰㕢ㅦ㘴挸ㅡ㤸愶㐷ㅢ㘴㌷㑥㌱ㄱ挵㈰挳戲㘳攴㙥㈶㘳晢っㅤ㠱昶㘹㈶㘴敢㜳㠳㜵〴㤹扤㥦㐹搹㘹愰㍣ㅥ㘹戳扤晣㜸慤捤敥挱挲㔹愷〹敥㈵戸㡦攰っ㠰昱㍦搰㜰搴㜲㈸㜷㕦搶㕢㜱㙦㍤㐰昰㌶〰攸㈷㡢㍡㈷㔶㔵昴愱づ攲㐷戲㕤ㄹ㝥戲㌸挵㕡ㄵ搱㌳㙥晢㤹㘵㑦〸ㅤ㝢㥤㠷挳搶㡥㡡㡤㝤搷㘰摥㑣㑦㠷ㅣ㤹搱㌴㍤搷㝤㥡愶ㄷ㠲㑤㠷戴㕢て愱慢㌵㐵昰㜶㠰㤲昵づ㐲ㄸㄷ㍡扣〷昳攸改㔲扥㈹摣㈲敤っつ㘹攰㘳㐶收ㄶ㈰㐳挹昵㙤㕦㡥㝣㘸扡㠳搳捥㥢摥㠷㍥㍢㔸扥㘳愲昷搸捤㈳扢挳㔸搱㙢昴愲ㅦ㠶㜸ㄹ晦㌵搰挶㍣㠲㙡敢㕤〴敦〶攸戱㌱摣㝤扦搶㐸㠱戸挵㕥㡡㜲㈷ㄸ㜵ㄱ㉦㜷㝤㜷㕢㠹〵㥡㜰搶敤㘰㔳㐵㠸㘰㉣㉦挰ㄷ㙥〶㠱㙡㘰㔳㕢ㄷ〴昷㉦昷㜶㈳挳挵愰改ㄱ㝦攴㈳㠷㙦ち挳㌰㍡㙡㡥攴㝡㝣攴っ㕦㌳ㄵ㜳㑡㜱づ㙤昰攳㠳㤵㐴慡㔳㌷㝢戱㕦昶晥昲㐸㤳っ愱㐹ㅥ挵戲㕡㡦〱㐰㑢ㄸ㍦ㅡ愸㔱捥戲搹㝢愵㔹户挷捡〸㕦挶敥愴㈷㠶搸愷㐷挶㜵挰㜶づ昱㠳戰散㔵㕣慦慤㉣挶扤㌵ㄵ搴㄰㕢㜰ㅢ慡愴挳戲㔴㌵㐷扡攲㑤愲㉢㐶㐶晡昶搳ㄹ昱㌵攱㤳ㅥ㉤㤱㈹敤㤹㤵ㄹ㝢昱づ㔳㌱っ㐹愵㤲ㄱㅡ㙡㙢㈰㜲ㅥ摢ㅥ愹㤸㈱㔴捣晢戰㜰搶㌹㠲昳〴ㄷ〰昲㍦㠴愶㌹攸挲㌳ㄵ㌶戶挳㤰㜶戵㥡㉢㤲っㄲ㈲晣挱㐰㘵㜵㤱㡦㜹㍦挱㤳〰㍤敥て〳㤰ㄹ㡣㈸㈴㑦㌱愲愴㌱㥣㕢慥扡㐳ㅥ㌸收㈰戱㌴摦ち愳愶挷捣㔲搹㔹㘸㕥㙦㐶ぢ㙥戸㡤㑣搴㐹㈷㉥㍣户愵㝣㜰㔷〰摦愷〷搷摣摥㔶㜵换愹㌴㕢㔰㙤换ぢ㠷㘱㘳㡥攵㠰㉦㈹㝢㜳搳挰㌵摣晥ㄸ㐳ㄸ㔸㘹㠹户㌲ㅡ㝢愰攸㌷㌷㝤挷㍢㉢扡敥㐶つ㌵敥㘸愱㘳戹攸㘰ㄵ㤱㌹愸㡦㌹敢㕢㠱㔲ぢ㘵㘷㈹㜰敢つ搷㔷㈴〶㝣㑣㈶敢㔶搴㈶戲〴㙢㑤收〰㥢㝥搹㔹て㙣㍦摣戶㤹㔰摣㍤搱㜵㈷㘹㤱扣㌳攷晡㈱ㅥ㈳㔴㘴昹戸㔳搹㙡摥㐱戶戶攵昹㑢昶㜶㜸㈸愸㐲愶搷㤷㤰挶㌰つ搳㌴㡡㘶㜱㔸晡㜰㐳㥥换㔱昶㐶〹㠴㔶戹㍣㘳收ㄹ搶㥢㝥㝤㥣愳愱㥦捥㜷㥡㐰昶愸㡤ㅣ挹搴挲㤴㔴敢ㄲ晢㝣㄰攰敡搲捤攵㑥㘶敥㜵攴慢昳㡣昱㘷㘸㜸㘱㡡㜶ㅡ㠴ㄱ扡㘳㥡㔱㠸㈳摦㐰晥㐰㙦摥昵㌲㕦挹㤱㌶攴扤㘳㥤攲㈲昲㐸ㄳ捥㡡扤愱ㅡ挸㐶㝢㜶㜴㑣摦搰㠹昵散㐶ㄸ搷捤㌷㍤捦㈶㘳㤱㈹㉢㌵㥢晣㍢摢㡡㥡搷㕣摦㜲〰㠴晢㘲㤴㝤ㄷ㈸晢慥愰㈶㥣ㅢ㑣っ㑡㤹㘳㌵㌷敤挰㡤戶㍣户㔶攴つ㤳㜷㠷㠲㈳㈱攲搴扢挹㤵㘸㡣愹ㅥ㕦晥㈶ㅣ戶㜰〶挴㥥㠱ㄶ攵搲㤱昸攰㕢搳㈸攰㍦㘳挸戰ㄲ搴㡢挴㐹慤㕦挷㘸㜹㌹ㄷ〱㠵㈳搷慢挹改㡢㔷㕦〴㐶慢㈰㔲㍤㠳㐵㄰ㄳ㑣愹㜸〶戸ぢ捥㑤摦㡤㐰㍤㔲㙣搱㡤ㄶ㐲㤰ㅣ〰㐵搹摣摥㉦㔴㑤㜵㥡㙥摢㠴㠷晡慢扡㡣挴㠳晤昵㘹慢昱捥㍤慡戵㍤㐹㤹㤱晤ㅡ㠹㕤搹攳ㅤて㤳愱㌱挴㙣㈷戶挶挸ち㥡㜶搶㥤㍡攴㜵㤸㈵攱㤹㥣昵㈱㘱ㄴ㍣扡㔴戲㉥愳捣挰㉤愳昶搹㉣㤲捡搹搰ぢ㈸搱㔲㘹㕣㌹㑥ち㉥攳攰㐹㕤㤵攲㍢挸昸戱戸戸摡㡡扡㙡散扢㈷攳㥡搹㐶㘳搵㠷㥦㔰戳㠳晡㈱ㄱ㙢捣㑤摢ㄸ㤱搰㘱敤㍦㐶挱㤵ㄲ挶㔸ㄴ㤹ㄸ挹㠸〴㐳ㄴ㈱㘰愹㥣㉡晤戳㌲㤷扡㡤㉥昲敥㥡戲㝤愱㐰㈵慡㉦愸ㅤ㜱挴㍡扥晣㐹改搰摥㉦㡡㉥戵㥣搹㡤㄰㐶㍤愲㉥㡦㑢㈲攴㤶㜳㠳㠱㈹ㅣ㘳㠰敡㡤㑢㙢戵〸挹摤昶〰摣ㅢㅣㅥ敡㘰㐵㜴昲㠴晥ㄹ戵㘸㈱㠳㜱扢㈷㐱昹ㄹ㤲愲㔰愶㡥㕣㍦扢㙣㝣敤捦㜸㝤攷㜲㉥㈹挴慥ㅥㄳ㕥ㄹ晥〳㠸㥢捥㑤㔲㡡㑥㈶㈹㜳慤摤㐴㜱㑤㈴㌸㍡ㄹ㘵㍡㝤㐱㠴㜳㍣捣㘶ㅤ愷搸㌴㜰捡㉤㜲㘱㔱ㅢ扢挷㥣㘵扦搶㘸搵㤵㤸攳㐴㕦㡢㔵㍥ㄴ昴㤲〳㠰㕡㥡㌲搶㈵㕥㤴㘵㙣愶㌸㘵ㄲ㘹㜸捦摢晡㌰扡㡢愲挳ㄸ摡晣㌱〵㤹ㄱ㤸㤳㤴㔸摦㐹〵㝡㠸㈷㍡㐷ㄸ攴昸ㅣ㔴㕡ㅦ㡡扡㙣〵㈷昲摡㜹㘴㤱戶㔴戳㤵收㑡㤳㕥㝢ち㜵搵搵愸㐳㐱㈳捣㔳㉢扣㐲〱づ挹㤰搲挱㐱愰敤攴㑦敥搵ㄷ攳扦㌰㉥㐲〱㠳㔹㕥敥㠳㜲㔸㔵〸ㄲ㕤㙥戳攳㜷ㅢ捣晦搲昷戶收〰っ㈶㠲改搴愲愵㜶㜲ㄶ㔰摥摦挹㜹〸慤㌲㜲愴改㜴㉡戳㤴㈷ㄱ戲〷搱㈰㑤摣㑡慦㌷㘱㠴愲㔳㜲㌴㉣㌹㥤㌸敤㘱ㄳ搴っ㑥昷㈰搷散〸〷㘰晣㌳㍤攸搹㝡㥤㉥㉦㈲㜴㠷㠲慡㌸扣愱㕤搲㔳㍤挷戲㘴㑥昴昱ㅥ敥愹㠸㡦ぢ㕥㔸㤸戹㙡㐷戵慤㑡戴慢㡦㙥つ换ㄲ昹㝦㐵㐴㘲捦愷搳㙦ㅥ昵㜹ㄴ㜵㠷㙢㕦扡敤㌷敦昸昲㕥昹㤰攷晥攸挹㕡㘳㘳㝣挹㔲敥ㄷ昸㑦㉥㌳㤷晦ㄷ㡣㜸㤰搷收〰㥤㄰〹挷㤱慢㘴㉤攱㉦扤㥤㈹晣捤攰ㄵ昸昰敤戳〳攴㤵㔳㍤扣㈲捡攰㠸㔹晣捤㌷㡣㔹㡣㝦〲㘹挹㌰㈰㜸㜲㑣挴捣ㄹ晦㠸ㅢㄲㅤ㌴〰攱慣愷〹㐱扥户攳㙦〶昹㐴愱挷㠷㍤㜸㌴攴㔷㠷㔲㠹㔴敦㈹㔶晦〷㐲㙤㝣て挴㄰㌲㠱㈶㙤戹㌴晥扥㥢㑣搷㌴㤹っㅥちㄱ㔹扥ㅥㄷ㜸㤳㘷戲昶㌵愵挵㌹慦愳つ改㉦晤昸敦晦攳㠶㜴つㄴ收㈵晥ㅡㄲ㙦㡦愰摣㜶ㄷ捣㍥㜷㠱愹㝣㜱ㄷ㥥㘵ㅦ收昴戵扢㄰挷㐴㉡㐰散敦㉥㌰搳㤷攱ㄴ愶ㄲ慦愹㌰〷㜷㘳愷㍤挶换慥攲ㄸ慥ち㤱摤㠷〱ぢ攷ㄱ愱扡户ㅦ扤㘶〷戶㜷㐶昰㑢㠱㠲㘱ぢ搶㜱慥㕢扡戰挷晤㝢搶㐸愷㍤㘲ㄷ㐹捣晤㈸扥㜲戰搳散愰㤴扥㜴㌰摦㈸ㅡ㠵搷ㄱ㌹㌱戸㠷挸㝤敡搴摦㉣晤昷㈷㍦㝦㤹㘷搷㘲㕥捤㍦㠶昲㌰〹㝣晡ㄵ㐸昱愶㡥㡤摣挳捦㜴慥攱㜳㈵㜷扢愱收散㐰㍣愲搰昲㤲愲㘶扣ㄴ㘳㙡收㍢っ敥㈶㑥㐱㘸㜷㜳愶㈷晣㈹㥦㌹㐹挸㜰㈶昵攲ㄲ攳㑢㤲㠸挶㐰㘳㌶愴攷㤹晦㙢㤸愳搷昸㈲摤ㅥ㈳㜷愰扣っ攳扢㠹扤搳㠸㕣敥㈲㉣㥡摥㔶ㅡ㍣〴㤰㘸㈹㘴㈳挸㈱改㑤つ㡦〷㠸㤶扡㠵㐲㥥㔹扦㡣㍣㕢㙦挲㤷戱㠱㈳㈵愰摡㐷〰㠷晣愴〵慢〸㉡㈶戱昹㘱㜷户っ〵㈴愶㠹㠹㕢昱㘹㥥㐳㐱㌶㌲㐴㥣㑦戰ㅦ㐱㈱戹昲摣攱ㅥ㌸㌴挵㠷㤴㍤㥤㠶搳㠲㥤昷ㄸ㜷㉢㜹㔷晣ㄶ捥㠱挰捥ㄴ挴㘰昸㈷㠸挶收㔴㌲㜶扡㘹㐹愳〸㡦敢㘲扢搳㜸㕣〵㥢攵㥦挱づㄵ愹㐰㝥㌷挴晡改捥搰昷昴搶搰挶昹㘳㤸㈰㝦昰扦ㅥ捣㄰㙣㍣㤵ㄲ〳つ㝢愰㔶㐵㝤㔸晣㌷搰㠵㤳捥ㄹ㔶愷㈸昷〶㌳搶㠹㘴㡤昴摢㝦收戲㐵戲㍥捡摥㑣㙡㜷搹晦㡦〱戱慦晤㌷㉥戱㉦㝥搶昳㜱㐱㥣㔳收㔳昶㑤攱㜰㐵㄰攵㐶㌲㐷㌶挹㤶ㄴ㤹〰搷愵ち㍥㘳搵搵愲挱ㄱ〳ㅢ敤㍤㈸搱敥㑢摦㜶㝣愰〲㘴慥㈸晦㙤愸愰㠱晤扢昵ㄶ㐷攳㔵愸〲㥣扡收搶㠲㘶搸㜴愲愹ち㔲挰㔳晣ㄲ捤㠱捦㌳㙢㝣戳㔷愹㍤㡣㤵㤸戰搱㘷㘵ㄵち晢扡㡡摥㤸捣㈴昳っ〷换㙢昰㥢愴挹㔴戲㠹戶㈱㝣㡢昳㙣换㙥攰㌳搶㔵㐴㍤㈳愲づ㠵愹搳戱攷摥搳ㅡ㕣㌸㥣搷㝡〶㤱㈱搵㤸㐱慡㑣愶昰㥢捦㜳㔵㝢搷愰扢㙤㍣户㤰㉤㠷㡢扥㤵昲摦〰㐵て昶㤴㙥㠶攱㌳昹㜵戲㡥搲㕤㐶㠹昵㔶つ㠰㍥づ㝦昹て〳ㅣ㍣㜸换晥㈷挱昷昱愷摥っ㤲㑤㌷㄰㕡㍢㐰㙥扣㡥慥㠶㐴〰㔱戰ㄴ敦㤲摦〲ちㄴ㑤攳㙢㤸㈸〵〲攵㕣㘱ㄳ㘰㌰㤷晦改㕥㕣㙥㉣㜱ㄴ晣㉣㤷㈳挴㍦攳改〴晢㐲ㅡ换㝤慣戴扤㥤挲㑥㜲㌳㑢つ㘰㌵〰捡㈳〶㌷㉦攴昴㤲昱ち㥥㐸㑡㜴㔶㔴㌶㈸㙣敢〳㈴㤷挱つ㡡捣收㉢㘸摣㥥捤㌶戰㠳㘷昳攵㍤㘷㐳搷㐲摥㌰㍤晥㘴㘲㥡慣㄰搵㔶㐴搰㈲搸〱㤸㑣㉣搴㜱㉡㕤捥愳愰㤳ㄸ晦㑣敡攳晡捦昸敦㡦㉦晦昰〷扣㝥㝡搹㄰㌵㡢慡敥㔹㔰捤捡㉣㕥㑥捦㘲ㄷ搸挱戳昸攲㕥戳㤸愴〶㤶ㄵ晤ㄴち攵㤱㐹戲ㅦ攳㌶搶愷〹㍥㐳昰㔹㠲ㄷ〹㕥㈲昸ㅣ㐰搹㌴敡昸搳㍦㝤㜲㡥っ昷摢㙣㌵㌲㐹㑡换㜰㥦㐷挱晡〲挱ㄷ〹㝥㠷攰㘵㠲摦〵㈸㥢㤳㈴扥㌴晣㍤㈲㝦㥦攰㑢〴㝦㐰昰㠷〴㕦〶㐰㐳昲㠳㌴晣㈳㈲扦㐲昰㔵㠲㔷〸晥㤸攰㑦〰捡㘶㥥㉣昲㙢㠳㉤㈷ㅤ攳攴愳㕦㈴㐱扡扥敥扤㠲慦㜵㜷㤹搹ㅦ挱㍦㔵㤰ㄷ㌳㍦㙡㝥㜰戸戱ㄲ㔷㥢㔶㍡晦〲㘸昰㍡挶攱㝡㜷㘲慢ㅣ昱㝥晣㡡㠶㌱㤹昰㘰㥥㙣㤷昱搹㤶昸扡㍣攲捡㈵㉣攸㈰㝢㐱㝢㌸㐵㉦㡥慥ㅦち㑤ㅦ攷㐵〶㥡攷挲㤰愷㌷っ㌷ㄱ㠳慢㔷攳搸㘶捥㡣㜳㠹㄰㐳慤㡣㈹戶㕣㐸㘳㉢㘹晣户晦搰〹戹愱〲ㄷ㘴㔵㌷愶㜸㑢攳捤愴昱〵㝣㙦㈷㙤㌰戲扥㝥㥣㌴愶ㅡ㤰挶㑥搲昸㈷ㄷ捥戴ㅢ㈷㔲慦㐷捥㔳㈴㌳昶㉤戲㤳㑢㝤㝢捦〰㐹摥愱㉦㌴敥㘸㌴㜹㑦㡥〴㌴挴ㅢ㥡挰㐱㥦〰㕦扦慦攰搴ㅡ㡥昷挰㘴敡㝦〴㘳ㄹ愷搹ㄶ散挸挶挷敤㍢㌸㐴㄰㔸㜲挷捥〵㘷㌵〰㘲捣㔹づ戱㍦慥ㅦ㉡ㄶ㠱㙢㌷慡搷㜷㥦㘴㑢挶㌶愰戳ㅥ㐹昲搳攴昹愰攱㕣〱㐹㤸㡤ㅡ昵㠴戲戹㤷㍡㍣㘳㝤ㅤ挴㐱㜴つ㤰㠵㤲㑥慥昱っ㝡捥愰愶愵戲㌲㙣昴愴㠶㄰ㅢ㘶㔰昷ち晡户㘲㌴扤昲㤲㐱㙤㉣攸㙡㡣㍥㉤㘸敡㘷㐱㝦㍣㐶昳戰㐳挹㜸㈹㐱㍦ㅦ愳摦㈳㘸敡㜰㘹晤戱ㄸ晤愸愰愹戴挹㜴㠵㍦〷㌸㥥晣㝢㈷㔳㍢ㄲ㘸㌳㡤㡦愲戱〴愰搳㍣㙢晤㈵㍢晣ㄵ挰〸㘲晦㐶捣昱摤㌳愴昲㤷挷摤㡡ㅦ愷㘷昸㠵〴㝤㌳㐶敢ㄹ搲㐰㐸敢昵ㄸ慤㘷㐸㤳㈱攸㑡㡣搶㌳㝣㌹㐱摦㠸搱㝡㠶㌴㉢搲晡搹ㄸ慤㘷㐸敢㈲攸戵ㄸ慤摦㠴昶㐶搰慢㌱㕡扦挹㤷ㄲ昴昵ㄸ慤摦㠴㌶㐹㕡㕦㡢搱晡㑤㘸愵〴扤ㄲ愳昵㥢搰㙥〹晡㤹ㄸ慤摦㠴收㑢搰㑦挷㘸晤㈶㌴㘸㠲㕥㡥搱晡㑤㘸攲〴つ愵㈵㍣愲摦攴㤵〴扤ㄴ愳昵㥢搰っ㑡敢挵ㄸ慤摦㠴㠶㔱搰㔷㘲戴扣㐹㥥慣㜹㘰ㄹ㈱〷て改㘳晥ㅢ扡ㅡ攴ㄶ㍥搰晡㜷摥〹㡡㜷㠹晤㐲㌹㘷㐸㔵㉦㜶晣㝦〱㐳㉡昴攸</t>
  </si>
  <si>
    <t>Celková hodnota EUR a GBP pohledávek v CZK</t>
  </si>
  <si>
    <t>Výchozí hodnota odhadu v CZK při nulové změně kurzu:</t>
  </si>
  <si>
    <t>trend, je nutné je před vlastním výpočtem směrodatné odchylky detrendovat, tj. odstranit trend.</t>
  </si>
  <si>
    <t>V listu "Příprava dat" si připravujeme data pro odhad rizika měnových kurzů měřeného pomocí směrodatné odchylky. Jelikož historická data vykazují</t>
  </si>
  <si>
    <t>Vypočet relativních měsíčních změn</t>
  </si>
  <si>
    <t>㜸〱敤㕢㕤㙣ㅣ搷㜵摥扢扢㌳摣㔹敥㤲㉢挹戲㉢㕢㤶户戶摣㌸愱换㤰愲㝥愳ち㌲戹ㄴ㈵搶㤴㐹㤱㤴攴愶㜱㌶挳摤㍢摡戱㜶㘶攸㤹㔹㡡㑣摡捡て㜱㕣㈴㝤㘸㤳愶㠱ㅢㄸ㙤㔲㌸㐰昲㤰昴〷晤㠹㕢戴㘹㕤ㄴ㈸攰ㄶ㈸搰扥戶㐵晢搲㈲㙤㘱扦昴搵晤扥㍢戳晦㑢㡡愲ㄵ㤴てㄹ㥢㘷敦晦捣㍤攷摥㜳扥㜳敥㔵㐲㈴ㄲ㠹て昰昰㤷㑦㥡㠹愳㉢㕢㐱㈸㥤昱㤲㔷慦换㑡㘸㝢㙥㌰㍥敤晢收搶㠲ㅤ㠴㈹㌴搰换㌶敡〳慤ㅣ搸㥦㤵㤹昲㠶昴〳㌴搲ㄲ㠹㑣挶㐸愲扥昹㔷㘸㈶っ昶㌲搲㈰㌹戴㑡㉣㤷㘶ㄶ搷㕥挶搰㉢愱攷换㘷㡢㌷愲〱㉥㥣ㄹ㥦ㅡ㍦㜷㝡㘲㝣攲搹㘲愹㔱てㅢ扥扣攰捡㐶攸㥢昵㘷㡢㑢㡤戵扡㕤㜹㕥㙥慤㝡户愵㝢㐱慥㑤㑣慤㤹㈷捦㑥㥥㍣㜵捡㍡㜷敥㙣㑥挷戸ぢ愵㤹㈵㕦㕡挱㠳ㄹ㜱㠸㈳㉥㤶㘶挶㕦㤰攱㠳ㄹ㌱㠳ㄱ慦㤶㘶㘶㍤挷戴摤〷㌲愴㐶挶㥥㥡㤵ㄵ㥢ㄲ㤰搲户摤㕢攳昸攴㉥〶㈳㜷㘶㝣㍡〸ㅡ捥㍡㠵㔹㤲昵晡戲戴昸㌱㠶㌳ㅢ㠴㑢愶敦〴㌹㠷㥣㤳扥㜴㉢㌲ㄸ㜱㉥㙤㔶㘴㍤㙥ㄸ㘴㥣ㅢ愶晦㠲改挸㌴ㄳ愳㑥㈴扢昹慡㜴㐳㍢摣捡㍢搷〳戹㙣扡户㈴㥢㘸捥攵㠶㕤ㄵ改㌴晥㑦愴㍥㌲攸换㤴㠸昰㍤㑥愹㘶晡愱捡㔱㜸㤳㠳摡㜶㉣ㄳ㌵㡢慥敦攲㔲㉡昶昴愲扣㔶㙣攷㜹改扢戲捥㤷㔰㡡㘳㍤㡤ㄴ㠳㈲㈹戴㌸搵㥣づ搹㈲㠶攳ㅤ挰戹昰㉤扡〱㜲㜸昶扡㙢㕢㥥敦㥣扦㙡扢ㄷ㈶捦㕦㌵㌷㉦㑣㥤㌶戲愸㌲㠶搹㈸〷㤲㥣㌹㘹攴㔹㌲〲㈲搲敦㘳㙦㜵づ挶㜶挹戲㤹㉣慦㈵换㤵㘴戹㥡㉣换㘴搹㑡㤶㙦㈵换戵㘴搹㑥㤶㕦㑥㤶㙦愳㑤昳挹っつ㈵攳攷户㤳ㅦ㍦晡捦晦晢晥摣搷晦晤攰㐷扥昴摡㥡搴戸㥤愶〶捤慣㤷㘹㜳搸㘴ㄵ㌳〸㘳㜹㤲㈳て㔶摣昷㤶昶㥣㕦昹搱㑢ㅢ㉦㜹㈰搲㌶ち攰㤰㜱〰㐴㍦〸㤲扥㜰㜹昲㥣㜱㠸㘵て㠱〸昱㐳〸㤵㠲晤摢㐷㝥愵昰㥦敦ㅥ㕦㜸敢㘶慥㤸㝡戳戶㤲㝢ㄸ搵搷攲愵㌳敢㥢㜷戰ㄹ摢扢晣挴㌸ㄴ摢㙥㔴ㅢ㌴㥢㜵捡㍡㘳㑤㑥㔶㑦㑤㤸㔳愶挶ㄵ戶摢㥤挴㑦捦㔹㌷㙤户敡摤㔱㕢敢攸㡣ㄹ挸㌶敦挷攲扡ㄹ慦攱㔶㠳挷〶㔷慥㠴㘶㈸ㅦ敤慤㙢て搲搷㙤〵㡡㐷〶敡㝤挷㝡扢摤㌰敢つ㌹扤㘹㐷搵㡦昷㔴㐳敤㜸㙢摢搷捥昹昲㤵㔶㙤摦ㄷ㑤挳㌸㙤愸戱晢㘶ㄹ㔵㐵摦㔵㉣搵扣㐰扡敡昳挶㥣㈵扢㜲㕢晡㉢㤲愶㑤㔶搵㔴て戳㉡搶㝤㘳㡢㉥㈶ち㙤㔶㝤戲戳搴扡戴ㄹ㑡户㉡慢昸摥㜵改㠷㕢慢收㕡㕤㍥摣搵㈴㝡㈷㉡㡥㜴ㄵ捦㜹㤵㐶㔰昲摣搰昷敡摤㌵搳搵つㄳ晡戶㝡搵慢㑡愸换㌴㥦㠴㐸愴㔲㐲㈴㍥㌶㘸㘷㜳摣㘰㕣〹愲㐳挴搴㥥㍦搱扤散挶㤷㌱㍢捣〲㥦㠸捡攴昱㝢っ愶挶攵㌰ㅦ摤扥㘱挷㥣㠸〳搸晡㤹敤㕢慢㙦㙣㐹敥㐷摢㌸㤹㍣ㄴ捦晥搲〶㙣搲ㄵ搳慤搶愵扦㈳㡡ㄱ晣㈲攳ㄱ㄰敤㍦戰㤳户攵ㅥ㜵慣搸ㄴ㕢摡ㅤ扢ㅡ搶昴㥡戴㙦搵㐲㤴〱改㘴㌲㘴㙤摦㘳ㅣ㐱㤱昱㈸挹㘳㈰搹㙣㐲㍦捡㐶㝡搶㜸㍣捡㙢㌴〲昷㙦敤㠸愵っ㘵㕤〱㠲〲捤㠱㔶て㔲愹㐱戳扣㘲〶戵㤰换㜳挷㑡摡㌵攳ㄸ挹ㄳ㈰ㅡ㡤搶㍤㡤改㈸ㅡ愵㠹ㄹ昲捥慣戴㑣㘰㌴戵扢㠵愹㌹㤱昱㥦㤵㐱挵㈰㑡㤸挷㕥搹搴㤱挲收捦㌹㕣晤㜲㌳㥣㌵㐳㜳挸〱摥㠰㤴っ㌴ㅡ㔳扤愲ㄴ㝢收㔵㔹戳㜷㌶捥㘱㠴㠲㑡㜶㡣㌲慣ち愲㤱戰㜱戰㕦ㄲ愹㤸敥㍣〹㝣㍢㙤㠴摥扢搰扢㜱〳攰㑣昵戲㜴㔷户搶㘵挰收ㄹ㝤㐷㔶昶㙥㉦づ戶㔸㔹扢ㅥ摡昵㘰ㅣ㕦㝡搹昷ㅡ敢て㜲ㅣ㡥㘵ㄴ㐱㥡㡦昶㉦㔸挵扢㥦ㄳ㔱晥搰〶㘵㔳㉥㈷㌲ㅣ㡤㈵晡㤳㈰〰㌰晡㔳昸㔵㙥〱㝦昹ㄸ挷㐱戲〶敢つ㔶攲㘵ㅦ攰㐷㍤㔱㥤㐶扣㜳㍦㌸㡢换㉦攷㠰㑢慢扥㔴挸㌱愳㌲攰㜸摥戹改昹户搷㍣敦㌶搷搴㠸捡〵㌵㈹㐳愲戱攱ㄸ㝤㉡㤴㈹㐴㉡搵㠵慥㍡㘰ㅢ㜱㥣晥っ㐸㝥扡㕥㉦㌶㐷っ昴㡦愲㈸〵㕣愸㝦っ㠹㘳愷换㤳攵慢搲昵㌶㘴昹㜶挳晦散㔶㜹挶昳挲挰㌷搷挷㌷敢挱愶昸㈷捣㤳㤶晥ㄷ㔶㑡摦㝣愷昸攲㤵㉦㍤昲捤㙢ㅢ㥦㝢㙢㑣晣㘳㕣搱〷捡㘸㝦㜷戰搵㕤㌸㠸㘸愲换㔶攷慣㌹扢ㅥ㑡㕦愹攳㔱ぢ㍦ㄱ慥㔷昹㍣㑤㤰㙦㔶㈲挴晣㤰㔵㠲ㄵ㠲ㅢㄱ㙥戵敤㜲㥦ㄵ㡣㡣挴㡦㙤晤扥戳昵捡搲㜷搹晢ㅤ㙣㈹ㄶ㑤㡦戵摦戹㜱挷㈲愲㤹ㅢ戸㉢搵㤲ㅡ挷挸摤㡢㡣敤㝢搵㠸昲㤶㕡敤㍢ㄷ㈱㕢㑦㙣㡦〱戸搸晢ㄷ㈹㍢㙤㙢㙦㝦㡣㔶〶挵㕣㈲戴昲搳㘰㥣㌱㑥昲㜱㤲〹㤲㐹㄰昱昷㔰㐶㐴㌱扦㡢っ晦㡥㈰㈸昰㍡ㄵ扡㌱㐵㜲㤲攴ㄴ〸戱挸㘹晣收㈰ㄸ〲敢〶㥣晤㉤攰㤲㌳㈸搳捦戲㠱㔲㈵㐵㥡扤慣㄰㜴㠰〸㔵㡣㜳㈴㥦〰挹㥤〷㔹戸㈲敢㐰挰て㈶挸愲搱慤摡搹㘲攳㘳改㠵㍤散慣㙣戹㤵㥡敦戹㠸㌹ㄱ㐸㑣㔷㄰愹〸㠴愹㍢ぢ㕥愹ㄱ敡捥ㄵㅢ㍦㌹㘷㔹慥㑢㌳㉣挱扦〱㑡㔹㠰摢慢㌰挸㝣㜵昳晦ㄳ愳㈴〸㈴攱㍡戶㘱㡡攸摤挳ㄱ㕡㠸㤹㍢㍥敢㈱摥㈵㔵搴㡤㑣搷㜵攰捤㝤〸㐲ㄲ挶捦攰敢㝥敢晤敦㥣㝦晡捤敦㝤㄰晦摥挵㕡㔴㡦㝥〱㤵㤱晢摣㠷ㅡ㉥愲㉡㙢戰㐱㍦愲㔰㜵㠲收㤱愸挲愰ㄵ搷㘷㐱㔲㔸ぢ〶敤戶㜸ㅢ攳て㌴捣摦㡦㉢㝡㝤㜳㡤㔸晦㍥㝣㉡戵昰慤ㅢ戶扣挳摤㌰㘲㈱挶㔵㙡〴愱愷㄰㙢摥㥡昵㕥昰挲㔹㍢㔸慦㥢㕢㠷慣㌸㜱戳㈶㕤昸㤳㍥摣捡㥥㌲㙦㝤㕤㔶つ㙢挵㙢昸ㄵ㌹㍦扢ㅦ晣㑤戰〳㝣㔴慥㘶㔲攰搹㥢ぢ愵搶㜴㤶㑦㐲愳攳搳㡢㠴㍢㙣㐷ㅢ愶㄰㈳㡤戶㌹扡㙡㠷㜵㌹㙣愹㝡㤵捥㔸攰㈲㥣昴敡㤰戵㕡〳㍡㥣捤㕢㤷㝤扢㕡户㕤㐹㘱〰晡㌰㜰戸㈰㙦挱㈱㕦昲〲㥢㐱捤扣戵敡㥢㙥戰㑥摦愲戲㜵戰㉢愷ㄴ㠰㘶捤搸㙥㠰搷㈸㈹㌲㍤㙡慤搴扣㍢〸㜲㌷ㅣ昷戲戹ㅥ散ぢ愹㔰㙤㐷㡦ㄲ㡤㐸㡡㘴㔲㘴㤲㤹扤捡㐷扦㠲搱ㅥ挷〲慤昸㌲㤴挵㌸㠲㔹㐴㐱攸摢㙢つ戲㑥扤敥〴㘸㥡〴㔶㠲挲愴〳扢〳㄰㈰ㅣ㠸〳㈶っ〶昰慢扢㐲㡡〳晤搲搶ㄹ〲㈱㠰㌱捦㍥㍦ぢ㜲攵昲昵昹㜶㤸散㐳㥣〱㘸㜴戸㝢搵㙡敦ち㙣挵㈴づ愳昱㐸戴㤴㔸挶㤵㠵ㅤ㡡ㄵ挱㕣敦昲捣㕡慡つ㔷敡㐸㍢㌹〷户㌶㘷㉤㤸㙢戲づ㙦摣㌱挳㤱㈸㐳㐸攴㤸昵㈰慥㉢㜹㡥㘳㜲改㜱搹慥㔴捣扡捣㔸搳㡤搰㐳ㄸ搹戰㐰搴晡㡣㡢捣㑤ㄴ㤹㥢慡㈸㘷㉤㌳㑡愷搲ㅣ换扢㘵晡㜶㔸㜳散㑡㠶ㄹ㐶搲昶挵㥡㠵ㄲ㔰收つっ攵搳搴㈹扤㘶㍤㌲㜰㄰昶㌸搰㉣㔹㐷攱㘳㘵㈷㠵㡥晦挴ㅥ㠳㌸㌰慡〶〳㉣挶〲㠸挶㈰〹㤴ㄹ㈸㥥昷㥡挷㕡敦摤㐵㠹㕡搷㠲㌱ㄸ㔶ㅢ㔷攳〴㌳㘹㠶㐱㜶昴昰改㈲㘷ㄷ㍣戳㍡〷〷捣昳㠷攲ㄳ慢っ㐴㑢㤵攳ㄷㄸ㜳㈹㈱㡣㠷昰攰㠶㕤㤵㝥㠶〵㉢㠰㉡㘹㐶㙢昴㐸㠶攴㑤㐲搳㠶㌳㠳摥㌵摦ㅣ敢㜸散挵㜶ㅥ扦捤昷㡤晦㕦搷捥搲㑣㘲㕡捡㔴扤㠰愴戱〸㈲㥥〰攱㝣㝡ㅡ㉣戱挱㌵㄰慤〸搲㉢㥢敥昰〷㠲㈴㍣昰㐸慢㌳ㅦ〶㘶㌲〸㘲愸㠸㡥愶㈶㌲摣ㄱ㠹搱愳㈰㑣愶㜹㤰愴慦㘰㤵换㙡㌶搲戳〴㙡ㄴ㐷㌲㤹㠶愸昵㕥捦戸敦戵ㄸ捣㔹㤱㉡㐴㈳挸㜳㝤ㄹ㈴换捤㠲昱换㌸㕢愱愸㠹㉤昰愳㥥㙣搶㔸㘵㈲㉢㡥㠳㌶攷捤攰㐲捣㤸敢㐸ㅡ㌷㐰㌴攲攷ㅤ戴〳戰㐵㠷㤷㐵攰愱㕢㔰㤷㈱㌶㉥摦㍦㘷㠷昸㠴㥣〵㠲愴㜲㠷ㅥ㔵ㅢ扡愳搳㔸ぢ㌰㍣搱㕦搵㠵㈰㡥昵搷㜷㐲㡡攳〳慡㈳戰搱㠱㌱敥搵㐸㠱㡥〱摦戸㥦㔰㠸㠸㠰㜱っ㐴挴搳摢㍢㤳ㅤ㝣愷昹昸㄰㤸㐵慤愱㠴昱㈲㐶愱㉡㄰㔸㐲㍦㠷㈴慤摥㌸㝥㜷㕥㈲ㅤ扥㌵昷㕤㤶㌰㈶㉡换挷挱㥢㜹㌷㠰〲挸挶㌹愸昷㤱㌸戹搸〸扢㙡捣捤㐳㜱つ㈲㔴㡢㉥㙤戴改㔷昷㠹㐶挷摣㈲〰愲㤴昳㕥挱㈱㐶挱搳愱㠷㈳㉤慣搱㠱扤㥦戰〴攳捥㜹戲扡ㄵ慤挸㌰㜷㔵㥡慥㤲挰㑡㔸㥤㤵ㅢち愵㉦㐹㐰㙣ㅣ㑣搷攵㈱搵愱㤵㔵㥡换戰愶搷〲㈰扥㤰㘶㍣㑥愹㑤㙥㔸换戲㙥昲㌸〹㔶㌷㑥㉤㔵㐲〴攱㕡〳昰愸㘸晦㐸〷ㅣ㐹挷ㄲㄲ㑡㐶晡づぢ户㝢ㄲ摣㍦㝢㤴㈸昶㡢愵㥥晦戹㈸㝥昳つ㍥摦扥㤸㘸㈶㘸㘱戱㠹㈶㌰晣づ搰ㄱ㝡戶㌳㠶挴㕤㜴愸ㄹ摡㡣戴㥢㔲㕣戹㘶ㄹ昱㘵㥥ㅥ㠱ㅦ攲㍣㤵㘷搸愳摣㌶㜵㤸攰搰〶㤸慡㙦㡤㔸昳㙥愵摥愸㑡㠵挴㥡晡㕡〱戲㝤㈱㉦㜵愹㈶㤲搵づ㝣㠹㤹㌲㡦㥢㌵捤昳戵扤扢㘵挶㈷挱㔶愵攸㌰㐶㈴ㄶ㠶㡡敥㍢㔸㤷㐵愷㠳敤㔰戳扡收〱㤵搶㔷㐴㕤挶㔸㑢㉢摥愷㜶㕢㐷戳〵㙦挱愳㑢搷㔱㜴挵㡥㡡昶㠵㡣㌰捦㐸攱改㍡戰攸ㅥ㜷〷挶㜸昵昳㥦㥥收㔸搰㝡㜷慦㑦捦搷㙥晥昷扦㕤ㄴ㤱搶ㄳ㡣挶搱㐹㑥攸㥦〲㜹ㄶ㑢昹戶户昱捥㌷㡡㌵慦敡㝡愱㔹扣㜴㝤戹㘸ㄶ㉦捦㉣ㄵ搷扤㕡㕤㔶摦昹挶㠶扣㕤摣㈸㤶㍥昹扣戲㔴㜴捦㔲㙤ㅦ㑤㌰戰愷づㅡ㕦㐲㐲㌰挲㐷〷〸㌶㉤〲挴㘵愴敦つ㠸ㄹ晣挳慥㑥ㄸ㥦㠹ㄳ捣〸㠶晣㥡㘰㡡〵㌱㤸㌲㤱㌴搶搸㠰攱挰〱つ㉡㙣㔰〵搱ㄸㄷ敡搵㐸摢㠶戸㄰戰㑣㘸づ挱㘲挶㈱㘸挶㝥搶㜱㘸㠸㄰ㅥ㐰愰㍥㥣㘱〸捣㤰㈰㝦昷敥扢っㄹ㈵〴戱㙦昳晤㜴㍥攲て戴㤰㌴㙥戱〱摤㑢㌵慦㕡㥣㘰㐶愳㤳搰㡢㝤晢晣ㄲ㌵㥥㐵て㘵㈵摣慡挳㉢㘴㤲㔸㌸㑡昱〳㘱摥㔱〶㠴敥昹搸摤改摥㜸㜶慢㉦攳搹挳て昵㥣捤慢㙥慣愱〳愴㝤つ㘸㜶摢晥晣攸昶㐱ㅤ晢昰搱㕦〶㜹攸慡㕤昱扤挰戳挲攲ち㈲ㅦ㐵摥㜵挰昴㈷愶戵慦㘲挴㠱敦攴挴搲㉥㙦㘹㙤昰散㉦㝢摢昵敥戸敡㙢戴㠰㔷㍥ㄴ扦㠶㠶昸ㅡ㙥㝣昵㍣〵㉥ㄶ攸㉣戱戳㔱〷挹愷ち昴㌶昸ㄴ攸㜱昰㈹搰扤攰㔳愰㡢挱㐷㈳㉣摦㉤摥攷搸㘲㑤㔴㐴㔵挸昴搰㔰ㅦづ散昳ㄳ攸慤慢㤳㔹㕤愷㥢愰㝤〵㔳敥〵㡦㠳㍢㜵㜳㤴㥤ㄹ攷㌶㕣ㄲて㈴㕢愰挷挰〵愹慦㠳ㅣ㈸捤㤴扢敦扢改慦愰㌸㠷㘲愵攲㤶㜱㈱㐳昷㔱㌲㠲㤲㡥愸㐸攱〶捡㌸㡡ㄱ㤰㈸ㅦ㡤㍣搵〸㍢㝢扦戴㈳㐶搱〱㜳昹㙤㠵づ摦㐳捤昹㠰㜵慤㘱搶㜱敤㙥ㄱ㐶㌰㘴搱㝥㔰㥦改〸㡡摣㔳摣㙡ち㍦晦ㄲ㘷搶换㠳㙥㘹挵㜳㔳㈲摥㥢㌲捥㙡㕦扣攷㥡㘸扥愵㝦㑤㔰㜲捡㙣ち扡〶㙡㕦摣㐱㠲挸㈹㠳㍦㡤收㜵昷戶㥣晤て戵摤㜹〶㙥挶敡㠰㌵扢㠸㤲㙤愲慢㔰晡ㅤ〹㘳㡢㌹晣搱扦ㄵ搴敦搴㘷攲ぢ㤸㈸戵〸搲〹晤㜳㈰摢慡〶昱㜹㌴愳㝡攸摥摥㥦㐱ㅦ戵扤㝦ㄱ〹㙣㙦ㄳ㍦㝣㡤晥㑢㈰㑦㤷㘶㑡换㘵㜹挲㍣㌵㌱㜱昲昴攴㠹敡搴挹㈹戹㜶㜶㙡昲昴改㤳㔵ㄳ㈵㤵㈹敢捣㔴㐱㔹〵㌴㌷敥㠲ㄴ㉡㈰ㅣ挱㜸㤵戹㙡㌳挷扡㔱敡㜱扥㥦捣㝣愰㑦㠱摡㕦敤㌹敥㕣㠳晢搴攰搶㉣摣㙡㤶扦挶㈲戵摦ぢ㉣愷㘹㔰昳晥㘵㈴昲㈹㡤摡敤晣昶㉥㘸挷昶ㅥ〳㕡敢扡づ㜶〹搷扢戶ㄸ㝤㑡㈱摥ㄳ㐵㐹搲挹㑦散㙤㉣敥ㄲ㌲㠷㝦摡ㅤ㐸敢㐳㡣㐳㈱戴つ〸㐷㝣〲㝦挶ㄷ㐱㐶愹昳戸㤲㔸摡昱扣㜷㌱捥㍣ㄷ晤㘶攲摦挲㜳愳㔴㤰慡挷㑢攲㈷扦㍣慤晤敢摤摥㤳㥦愸㐷㜳㠴㤹攷〴戵摦〸晥搴㈱㡥挱换ㄷ搱〱㡥㡦㘹つ㍣挰㜹㈵慥攸扤㔹㔱攰晥攳摥㌳㝥㤵攴搷㐸扥㑣昲ㄵ㤲㕦㈷昹㉡㐸㍥㈹搴㤶㘱晥㌷㐰昸㤰〷〵㙥ㅤ㈵敢慦㈱㤱㑦〹㉥㜵捡㕢搴昰㐲㌲㔹昱攵つ㤴㘸㕣愵〳㤱㜲敦挵摡捥摢挸㘴攲㘱㘷㍥㠰㐱挰攱攸慡㌷摤扡ㄲ㝤愰㘹㈸挶㥡户户㥥㙥㤷㌴㥤搰㘶户㐵扦搵て户愱㘰愴㔱㌱挶扢㕥㠷摢戹㡥攸摢㘳敤㔲挴ㅤ攰ㄱ挹㙡㜳挴〰㠱搰㜴㌲㈵〶ㅥ㝡挵㤷㥦攱㡢㌵〷戸攴㌶ㅣ戲昷戱〱搱挷ㄹ㍢㔴戱㝢㡡㕥ㄸ㔴ち晡搷㐹㉥ㅣ扦㝣㝣昲㥣㔶〵昷敥攳㉤摤㑢㤲敦攴㤳㌵摥〴ㄵ慦㠲㜰㍣晣㈴挴㙢㈰敤挵㌳㡢㕣戴㜸捡㘸㌰㜰昱㝣㍡慥攸㍢晤攳〶ㅦ昸㠹㉡㤰ㄷ摤愸散戸挴捡㜸㠳㘶ㄱ昲つ㕢㔱㌱昷愴㡡改搴ㄵ㕥捡㈱㐸敦攳ㅡ改〲捥愴㄰㥡挷㡤昳ㄸ㈴攰慣㡡㌰戶ㄹ〶㌶㔴㑥㙤㘸㙢搱㐷㕣㜸挸㥡て㄰戹愸㘶㜰つ㉥挴㔵ㅦ㜷㍦㤸㙦㈰搸㌴㜵ㄷ戴ㄷ慦㥥㈶〷㠲㐷愲挲㕥㐰摦〱㕣摡晣㘸㝡慦㐹挶昶昷㘶扣昵摦挱换晡㑦慤慡ㅤ愷㔶㐹昱㈹〸㍢戲㘵慦㈶搴㝡㐱㔴㌰㘱扣㠵㥥晡户㌸ㄵ㕣昲㔲㕢ㅦ〴㈱㍥㜵㐶㐰㤲搰愸晣㝡愷㐸㔰㍦㐷ㅥ昴摣昴ㅣㅥ收扣㥢㡦愰敥㔱㕡攳㐵扣㥣㕡㐳〱〵㐱㙤愴㡡㙦挶挵戴㌱㔹㐱晤愴㡡㙦挴挵ㅣ㉢㉢愸戱㔴昱昵戸昸ㄱ㔵㑣ㅤ愶㡡㔷攳攲㘷㔰㤰㠱晦㑥扤愶㉡㔶攲ち愵㐶扦㡢搲㐲㑢挵㔱慢㜱㤱敢摦〳ㄹ㙤摥昸㉦㙥㔰㠵〴㐹戱㠴㥥㡡㔷㍦㍣㜱愴捤慢摦㘳㠷摦〷攱挱扡㔰㉢〰扣㌲晥〰㈵ㅤ晣ㄲ㔴㡡攴搹昵㌷摥㝥㉥㜱昲愵改㌴㜷敡㑥㝡㠲㑣ㄹ㜲捡㈶晦捤㔰挶㈹搷愵㝢㉢慣戵晥㥤㄰搰ㅦ㉥㌳ㄸ㝦㠸㐶㝣愵㘲㍡愵戶敢挵㐵〵戲㐷㌸昵㐷攸㍡㑡捥攵昰㌷昴て㐹㠱换㌲慦㡢㥦㑡扥㉥昲挹昷ㄲ㐷㌱昲㔱㤱㑡〸㌲㠶㥦㘴晣㌱㠸㈰㍦昸㑥攳㑦攲〴㌳愳晣㝥㈶㌲㥣慤攰挰慡捤昷㤱㘸㍥㐲㜵㐷捥㜸ㅢ㠴搵㙣㕢攰㌰捡ㄴ晤㈹ㄲ㠰㕢捤㉥〵戶㔲ㄵ㝦愶㉡〴敢㤵攰㑢戱攰㠹㕡㡣㍦〷搱搸㘲㠷挳昶昶㙥愴㝥㌵ㅣ挶㉥戹㉦戳づ昵扣搲昹扡挳挳㑥昷㐰ㅣ㜷ㅡ㙢戵㌹搸㉡㘹戵ㅤ㘹ㄵ愹㍥㐷愲愳㉡㕥㌱㘶㤳戱昶愰㠷㝢㙢㔴㝢捣㠹搳㑡㍣戹㍤ㅥ㙡㝥㈰捤㘸㐶散扡㘱㈶扡ㅡ昵ㄷ攸愵攱㑦ㄸ慤㤴捡ち昲㑡〹昲〷㙣挱捡㕤っ㑤㐱敤㜱㝤晤㈵扡㡡ㅦ㤰攰捦昸㉢㄰㍥㙡㠵愸㉡㘴㡣㜷㐰㔸捤扦〲㥢㤰㌷昹㜴㠱攵㑡晡㝦捤㝣㑡攳捦㔳摢㜳㑣〹㤱㙣愳㙦㠹㑢㔰㍣㠵捥㍢搱戱㥢慡挳ㅤ㜱㔶昷㡢晣㈰㡢挷扡㥡㘶愳㈲搲搱㈸搹㤲晤㜰㕣挵挵㜲扦㠲ㄷ㐳㤸㄰晦昰㠵挷戶㥦ち摦㄰〹㝥㜷慤㘲愹㉢㤵晥㌷ㄸ㍢换ㄷ〸愳㥤㔴昹㔱收挹㘴づ慤〲㜳挳晦〷㌷攳〰ㄱ</t>
  </si>
  <si>
    <t>Příklad 6.1 – Analýza měnové pozice pomocí metody Bootstrap</t>
  </si>
  <si>
    <t>V listu "Bootstrap" počítač náhodně generuje z historických dat možné změny devizových kurzů a kalkuluje možné hodnoty pohledávek v době jejich splatnosti.</t>
  </si>
  <si>
    <t>Bootstrap</t>
  </si>
</sst>
</file>

<file path=xl/styles.xml><?xml version="1.0" encoding="utf-8"?>
<styleSheet xmlns="http://schemas.openxmlformats.org/spreadsheetml/2006/main">
  <fonts count="23">
    <font>
      <sz val="11"/>
      <color rgb="FF000000"/>
      <name val="Calibri"/>
      <family val="2"/>
      <charset val="238"/>
      <scheme val="minor"/>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1"/>
      <color rgb="FF000000"/>
      <name val="Calibri"/>
      <family val="2"/>
      <charset val="238"/>
      <scheme val="minor"/>
    </font>
    <font>
      <b/>
      <sz val="11"/>
      <color rgb="FF000000"/>
      <name val="Calibri"/>
      <family val="2"/>
      <charset val="238"/>
      <scheme val="minor"/>
    </font>
    <font>
      <sz val="8"/>
      <color indexed="81"/>
      <name val="Tahoma"/>
      <family val="2"/>
      <charset val="238"/>
    </font>
    <font>
      <b/>
      <sz val="8"/>
      <color indexed="81"/>
      <name val="Tahoma"/>
      <family val="2"/>
      <charset val="238"/>
    </font>
    <font>
      <i/>
      <sz val="11"/>
      <color rgb="FF000000"/>
      <name val="Calibri"/>
      <family val="2"/>
      <charset val="238"/>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0C0C0"/>
        <bgColor rgb="FF000000"/>
      </patternFill>
    </fill>
    <fill>
      <patternFill patternType="solid">
        <fgColor rgb="FF00FF00"/>
        <bgColor indexed="64"/>
      </patternFill>
    </fill>
    <fill>
      <patternFill patternType="solid">
        <fgColor rgb="FF00FFFF"/>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3">
    <xf numFmtId="0" fontId="0" fillId="0" borderId="0"/>
    <xf numFmtId="9" fontId="18"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3">
    <xf numFmtId="0" fontId="18" fillId="0" borderId="0" xfId="0" applyFont="1"/>
    <xf numFmtId="0" fontId="0" fillId="0" borderId="0" xfId="0" applyFont="1"/>
    <xf numFmtId="0" fontId="19" fillId="0" borderId="0" xfId="0" applyFont="1" applyAlignment="1">
      <alignment horizontal="center"/>
    </xf>
    <xf numFmtId="0" fontId="0" fillId="0" borderId="12" xfId="0" applyFont="1" applyBorder="1" applyAlignment="1">
      <alignment wrapText="1"/>
    </xf>
    <xf numFmtId="10" fontId="0" fillId="0" borderId="0" xfId="1" applyNumberFormat="1" applyFont="1"/>
    <xf numFmtId="0" fontId="19" fillId="0" borderId="0" xfId="0" applyFont="1"/>
    <xf numFmtId="11" fontId="18" fillId="0" borderId="0" xfId="0" applyNumberFormat="1" applyFont="1"/>
    <xf numFmtId="0" fontId="18" fillId="0" borderId="0" xfId="0" quotePrefix="1" applyFont="1"/>
    <xf numFmtId="0" fontId="18" fillId="0" borderId="0" xfId="0" applyFont="1" applyBorder="1" applyAlignment="1">
      <alignment horizontal="center"/>
    </xf>
    <xf numFmtId="0" fontId="0" fillId="0" borderId="0" xfId="0" applyFont="1" applyBorder="1" applyAlignment="1">
      <alignment wrapText="1"/>
    </xf>
    <xf numFmtId="0" fontId="19" fillId="0" borderId="0" xfId="0" applyFont="1" applyFill="1" applyBorder="1" applyAlignment="1">
      <alignment horizontal="center" vertical="center" wrapText="1"/>
    </xf>
    <xf numFmtId="2" fontId="0" fillId="0" borderId="0" xfId="0" applyNumberFormat="1" applyFont="1"/>
    <xf numFmtId="14" fontId="0" fillId="0" borderId="12" xfId="0" applyNumberFormat="1" applyFont="1" applyBorder="1" applyAlignment="1">
      <alignment wrapText="1"/>
    </xf>
    <xf numFmtId="0" fontId="0" fillId="0" borderId="14" xfId="0" applyFont="1" applyBorder="1"/>
    <xf numFmtId="0" fontId="0" fillId="0" borderId="0" xfId="0"/>
    <xf numFmtId="0" fontId="0" fillId="0" borderId="0" xfId="0" applyFont="1" applyFill="1"/>
    <xf numFmtId="10" fontId="0" fillId="0" borderId="0" xfId="1" applyNumberFormat="1" applyFont="1" applyFill="1"/>
    <xf numFmtId="3" fontId="18" fillId="0" borderId="0" xfId="0" applyNumberFormat="1" applyFont="1"/>
    <xf numFmtId="0" fontId="19" fillId="0" borderId="18" xfId="0" applyFont="1" applyBorder="1" applyAlignment="1">
      <alignment horizontal="center"/>
    </xf>
    <xf numFmtId="0" fontId="0" fillId="0" borderId="15" xfId="0" applyBorder="1"/>
    <xf numFmtId="0" fontId="18" fillId="0" borderId="16" xfId="0" applyFont="1" applyBorder="1"/>
    <xf numFmtId="3" fontId="18" fillId="35" borderId="17" xfId="0" applyNumberFormat="1" applyFont="1" applyFill="1" applyBorder="1"/>
    <xf numFmtId="0" fontId="0" fillId="0" borderId="0" xfId="0" applyFill="1" applyBorder="1"/>
    <xf numFmtId="0" fontId="22" fillId="0" borderId="0" xfId="0" applyFont="1"/>
    <xf numFmtId="10" fontId="22" fillId="0" borderId="0" xfId="0" applyNumberFormat="1" applyFont="1"/>
    <xf numFmtId="10" fontId="22" fillId="0" borderId="0" xfId="1" applyNumberFormat="1" applyFont="1"/>
    <xf numFmtId="0" fontId="0" fillId="34" borderId="0" xfId="0" applyFont="1" applyFill="1"/>
    <xf numFmtId="10" fontId="19" fillId="0" borderId="19" xfId="1" applyNumberFormat="1" applyFont="1" applyFill="1" applyBorder="1" applyAlignment="1">
      <alignment horizontal="center"/>
    </xf>
    <xf numFmtId="0" fontId="0" fillId="0" borderId="20" xfId="0" applyBorder="1" applyAlignment="1">
      <alignment horizontal="center"/>
    </xf>
    <xf numFmtId="0" fontId="19" fillId="0" borderId="21" xfId="0" applyFont="1" applyBorder="1" applyAlignment="1">
      <alignment horizontal="center"/>
    </xf>
    <xf numFmtId="0" fontId="0" fillId="0" borderId="22" xfId="0" applyBorder="1" applyAlignment="1">
      <alignment horizontal="center"/>
    </xf>
    <xf numFmtId="10" fontId="19" fillId="0" borderId="23" xfId="1" applyNumberFormat="1" applyFont="1" applyFill="1" applyBorder="1" applyAlignment="1">
      <alignment horizontal="center"/>
    </xf>
    <xf numFmtId="0" fontId="19" fillId="0" borderId="0" xfId="0" applyFont="1" applyBorder="1"/>
    <xf numFmtId="10" fontId="19" fillId="0" borderId="0" xfId="1" applyNumberFormat="1" applyFont="1" applyBorder="1" applyAlignment="1">
      <alignment horizontal="center"/>
    </xf>
    <xf numFmtId="0" fontId="0" fillId="0" borderId="0" xfId="0" applyAlignment="1">
      <alignment horizontal="center"/>
    </xf>
    <xf numFmtId="0" fontId="18" fillId="0" borderId="0" xfId="0" applyFont="1" applyAlignment="1">
      <alignment horizontal="center"/>
    </xf>
    <xf numFmtId="0" fontId="19" fillId="33" borderId="10" xfId="0" applyFont="1" applyFill="1" applyBorder="1" applyAlignment="1">
      <alignment horizontal="center" vertical="center" wrapText="1"/>
    </xf>
    <xf numFmtId="0" fontId="19" fillId="33" borderId="11" xfId="0" applyFont="1" applyFill="1" applyBorder="1" applyAlignment="1">
      <alignment horizontal="center" vertical="center" wrapText="1"/>
    </xf>
    <xf numFmtId="0" fontId="0" fillId="0" borderId="13" xfId="0" applyBorder="1" applyAlignment="1">
      <alignment horizontal="center"/>
    </xf>
    <xf numFmtId="0" fontId="18" fillId="0" borderId="13" xfId="0" applyFont="1" applyBorder="1" applyAlignment="1">
      <alignment horizontal="center"/>
    </xf>
    <xf numFmtId="0" fontId="0" fillId="0" borderId="0" xfId="0" applyAlignment="1">
      <alignment horizontal="center"/>
    </xf>
    <xf numFmtId="0" fontId="0" fillId="0" borderId="15" xfId="0" applyBorder="1" applyAlignment="1">
      <alignment horizontal="center"/>
    </xf>
    <xf numFmtId="0" fontId="0" fillId="0" borderId="17" xfId="0" applyFont="1" applyBorder="1" applyAlignment="1">
      <alignment horizontal="center"/>
    </xf>
  </cellXfs>
  <cellStyles count="43">
    <cellStyle name="20 % – Zvýraznění1" xfId="20" builtinId="30" customBuiltin="1"/>
    <cellStyle name="20 % – Zvýraznění2" xfId="24" builtinId="34" customBuiltin="1"/>
    <cellStyle name="20 % – Zvýraznění3" xfId="28" builtinId="38" customBuiltin="1"/>
    <cellStyle name="20 % – Zvýraznění4" xfId="32" builtinId="42" customBuiltin="1"/>
    <cellStyle name="20 % – Zvýraznění5" xfId="36" builtinId="46" customBuiltin="1"/>
    <cellStyle name="20 % – Zvýraznění6" xfId="40" builtinId="50" customBuiltin="1"/>
    <cellStyle name="40 % – Zvýraznění1" xfId="21" builtinId="31" customBuiltin="1"/>
    <cellStyle name="40 % – Zvýraznění2" xfId="25" builtinId="35" customBuiltin="1"/>
    <cellStyle name="40 % – Zvýraznění3" xfId="29" builtinId="39" customBuiltin="1"/>
    <cellStyle name="40 % – Zvýraznění4" xfId="33" builtinId="43" customBuiltin="1"/>
    <cellStyle name="40 % – Zvýraznění5" xfId="37" builtinId="47" customBuiltin="1"/>
    <cellStyle name="40 % – Zvýraznění6" xfId="41" builtinId="51" customBuiltin="1"/>
    <cellStyle name="60 % – Zvýraznění1" xfId="22" builtinId="32" customBuiltin="1"/>
    <cellStyle name="60 % – Zvýraznění2" xfId="26" builtinId="36" customBuiltin="1"/>
    <cellStyle name="60 % – Zvýraznění3" xfId="30" builtinId="40" customBuiltin="1"/>
    <cellStyle name="60 % – Zvýraznění4" xfId="34" builtinId="44" customBuiltin="1"/>
    <cellStyle name="60 % – Zvýraznění5" xfId="38" builtinId="48" customBuiltin="1"/>
    <cellStyle name="60 % – Zvýraznění6" xfId="42" builtinId="52" customBuiltin="1"/>
    <cellStyle name="Celkem" xfId="18" builtinId="25" customBuiltin="1"/>
    <cellStyle name="Chybně" xfId="8" builtinId="27" customBuiltin="1"/>
    <cellStyle name="Kontrolní buňka" xfId="14" builtinId="23" customBuiltin="1"/>
    <cellStyle name="Nadpis 1" xfId="3" builtinId="16" customBuiltin="1"/>
    <cellStyle name="Nadpis 2" xfId="4" builtinId="17" customBuiltin="1"/>
    <cellStyle name="Nadpis 3" xfId="5" builtinId="18" customBuiltin="1"/>
    <cellStyle name="Nadpis 4" xfId="6" builtinId="19" customBuiltin="1"/>
    <cellStyle name="Název" xfId="2" builtinId="15" customBuiltin="1"/>
    <cellStyle name="Neutrální" xfId="9" builtinId="28" customBuiltin="1"/>
    <cellStyle name="normální" xfId="0" builtinId="0"/>
    <cellStyle name="Poznámka" xfId="16" builtinId="10" customBuiltin="1"/>
    <cellStyle name="procent" xfId="1" builtinId="5" customBuiltin="1"/>
    <cellStyle name="Propojená buňka" xfId="13" builtinId="24" customBuiltin="1"/>
    <cellStyle name="Správně" xfId="7" builtinId="26" customBuiltin="1"/>
    <cellStyle name="Text upozornění" xfId="15" builtinId="11" customBuiltin="1"/>
    <cellStyle name="Vstup" xfId="10" builtinId="20" customBuiltin="1"/>
    <cellStyle name="Výpočet" xfId="12" builtinId="22" customBuiltin="1"/>
    <cellStyle name="Výstup" xfId="11" builtinId="21" customBuiltin="1"/>
    <cellStyle name="Vysvětlující text" xfId="17" builtinId="53" customBuiltin="1"/>
    <cellStyle name="Zvýraznění 1" xfId="19" builtinId="29" customBuiltin="1"/>
    <cellStyle name="Zvýraznění 2" xfId="23" builtinId="33" customBuiltin="1"/>
    <cellStyle name="Zvýraznění 3" xfId="27" builtinId="37" customBuiltin="1"/>
    <cellStyle name="Zvýraznění 4" xfId="31" builtinId="41" customBuiltin="1"/>
    <cellStyle name="Zvýraznění 5" xfId="35" builtinId="45" customBuiltin="1"/>
    <cellStyle name="Zvýraznění 6" xfId="39" builtinId="49"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A6"/>
  <sheetViews>
    <sheetView tabSelected="1" workbookViewId="0">
      <selection activeCell="A7" sqref="A7"/>
    </sheetView>
  </sheetViews>
  <sheetFormatPr defaultRowHeight="15"/>
  <sheetData>
    <row r="1" spans="1:1">
      <c r="A1" s="5" t="s">
        <v>44</v>
      </c>
    </row>
    <row r="3" spans="1:1">
      <c r="A3" s="14" t="s">
        <v>41</v>
      </c>
    </row>
    <row r="4" spans="1:1">
      <c r="A4" s="14" t="s">
        <v>40</v>
      </c>
    </row>
    <row r="6" spans="1:1">
      <c r="A6" s="14" t="s">
        <v>45</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dimension ref="B1:N40"/>
  <sheetViews>
    <sheetView showGridLines="0" workbookViewId="0">
      <selection activeCell="J12" sqref="J12"/>
    </sheetView>
  </sheetViews>
  <sheetFormatPr defaultRowHeight="15"/>
  <cols>
    <col min="1" max="1" width="2.42578125" customWidth="1"/>
    <col min="2" max="2" width="3.85546875" customWidth="1"/>
    <col min="3" max="3" width="19.5703125" customWidth="1"/>
    <col min="4" max="4" width="11.5703125" customWidth="1"/>
    <col min="5" max="5" width="11.7109375" customWidth="1"/>
    <col min="6" max="6" width="5" customWidth="1"/>
    <col min="7" max="8" width="14" customWidth="1"/>
    <col min="9" max="9" width="6.140625" customWidth="1"/>
    <col min="11" max="11" width="4.42578125" customWidth="1"/>
    <col min="12" max="12" width="12" customWidth="1"/>
    <col min="13" max="13" width="10.140625" customWidth="1"/>
  </cols>
  <sheetData>
    <row r="1" spans="2:14">
      <c r="C1" s="38" t="s">
        <v>23</v>
      </c>
      <c r="D1" s="39"/>
      <c r="E1" s="39"/>
      <c r="F1" s="8"/>
      <c r="G1" s="40" t="s">
        <v>26</v>
      </c>
      <c r="H1" s="40"/>
      <c r="K1" s="35"/>
      <c r="L1" s="34" t="s">
        <v>42</v>
      </c>
      <c r="M1" s="35"/>
      <c r="N1" s="35"/>
    </row>
    <row r="2" spans="2:14">
      <c r="B2" s="1"/>
      <c r="C2" s="36" t="s">
        <v>0</v>
      </c>
      <c r="D2" s="36" t="s">
        <v>24</v>
      </c>
      <c r="E2" s="36" t="s">
        <v>25</v>
      </c>
      <c r="F2" s="10"/>
      <c r="G2" s="2" t="s">
        <v>1</v>
      </c>
      <c r="H2" s="2" t="s">
        <v>2</v>
      </c>
      <c r="I2" s="1"/>
      <c r="K2" s="1"/>
      <c r="L2" s="2" t="s">
        <v>1</v>
      </c>
      <c r="M2" s="2" t="s">
        <v>2</v>
      </c>
    </row>
    <row r="3" spans="2:14">
      <c r="B3" s="1"/>
      <c r="C3" s="37"/>
      <c r="D3" s="37"/>
      <c r="E3" s="37"/>
      <c r="F3" s="10"/>
      <c r="G3" s="2" t="s">
        <v>3</v>
      </c>
      <c r="H3" s="2" t="s">
        <v>3</v>
      </c>
      <c r="I3" s="1"/>
      <c r="K3" s="1"/>
      <c r="L3" s="2" t="s">
        <v>4</v>
      </c>
      <c r="M3" s="2" t="s">
        <v>4</v>
      </c>
    </row>
    <row r="4" spans="2:14">
      <c r="B4" s="13">
        <v>0</v>
      </c>
      <c r="C4" s="12">
        <v>38656</v>
      </c>
      <c r="D4" s="3">
        <v>29.6</v>
      </c>
      <c r="E4" s="3">
        <v>43.75</v>
      </c>
      <c r="F4" s="9"/>
      <c r="G4" s="11">
        <f t="shared" ref="G4:G40" si="0">D4+B4*($D$4-$D$40)/36</f>
        <v>29.6</v>
      </c>
      <c r="H4" s="11">
        <f>E4+B4*($E$4-$E$40)/36</f>
        <v>43.75</v>
      </c>
      <c r="K4" s="1"/>
      <c r="L4" s="1"/>
      <c r="M4" s="1"/>
    </row>
    <row r="5" spans="2:14">
      <c r="B5" s="13">
        <v>1</v>
      </c>
      <c r="C5" s="12">
        <v>38686</v>
      </c>
      <c r="D5" s="3">
        <v>28.93</v>
      </c>
      <c r="E5" s="3">
        <v>42.41</v>
      </c>
      <c r="F5" s="9"/>
      <c r="G5" s="11">
        <f t="shared" si="0"/>
        <v>29.079166666666666</v>
      </c>
      <c r="H5" s="11">
        <f t="shared" ref="H5:H40" si="1">E5+B5*($E$4-$E$40)/36</f>
        <v>42.769999999999996</v>
      </c>
      <c r="K5" s="1">
        <v>1</v>
      </c>
      <c r="L5" s="4">
        <f>(G5-G4)/G4</f>
        <v>-1.7595720720720801E-2</v>
      </c>
      <c r="M5" s="4">
        <f>(H5-H4)/H4</f>
        <v>-2.240000000000009E-2</v>
      </c>
    </row>
    <row r="6" spans="2:14">
      <c r="B6" s="13">
        <v>2</v>
      </c>
      <c r="C6" s="12">
        <v>38717</v>
      </c>
      <c r="D6" s="3">
        <v>29.01</v>
      </c>
      <c r="E6" s="3">
        <v>42.34</v>
      </c>
      <c r="F6" s="9"/>
      <c r="G6" s="11">
        <f t="shared" si="0"/>
        <v>29.308333333333334</v>
      </c>
      <c r="H6" s="11">
        <f t="shared" si="1"/>
        <v>43.06</v>
      </c>
      <c r="K6" s="1">
        <v>2</v>
      </c>
      <c r="L6" s="4">
        <f t="shared" ref="L6:L40" si="2">(G6-G5)/G5</f>
        <v>7.8807852127812418E-3</v>
      </c>
      <c r="M6" s="4">
        <f t="shared" ref="M6:M40" si="3">(H6-H5)/H5</f>
        <v>6.7804535889643743E-3</v>
      </c>
    </row>
    <row r="7" spans="2:14">
      <c r="B7" s="13">
        <v>3</v>
      </c>
      <c r="C7" s="12">
        <v>38748</v>
      </c>
      <c r="D7" s="3">
        <v>28.41</v>
      </c>
      <c r="E7" s="3">
        <v>41.52</v>
      </c>
      <c r="F7" s="9"/>
      <c r="G7" s="11">
        <f t="shared" si="0"/>
        <v>28.857500000000002</v>
      </c>
      <c r="H7" s="11">
        <f t="shared" si="1"/>
        <v>42.6</v>
      </c>
      <c r="K7" s="1">
        <v>3</v>
      </c>
      <c r="L7" s="4">
        <f t="shared" si="2"/>
        <v>-1.5382428205857215E-2</v>
      </c>
      <c r="M7" s="4">
        <f t="shared" si="3"/>
        <v>-1.0682768230376238E-2</v>
      </c>
    </row>
    <row r="8" spans="2:14">
      <c r="B8" s="13">
        <v>4</v>
      </c>
      <c r="C8" s="12">
        <v>38776</v>
      </c>
      <c r="D8" s="3">
        <v>28.33</v>
      </c>
      <c r="E8" s="3">
        <v>41.68</v>
      </c>
      <c r="F8" s="9"/>
      <c r="G8" s="11">
        <f t="shared" si="0"/>
        <v>28.926666666666666</v>
      </c>
      <c r="H8" s="11">
        <f t="shared" si="1"/>
        <v>43.12</v>
      </c>
      <c r="K8" s="1">
        <v>4</v>
      </c>
      <c r="L8" s="4">
        <f t="shared" si="2"/>
        <v>2.3968350226687743E-3</v>
      </c>
      <c r="M8" s="4">
        <f t="shared" si="3"/>
        <v>1.2206572769952958E-2</v>
      </c>
    </row>
    <row r="9" spans="2:14">
      <c r="B9" s="13">
        <v>5</v>
      </c>
      <c r="C9" s="12">
        <v>38807</v>
      </c>
      <c r="D9" s="3">
        <v>28.6</v>
      </c>
      <c r="E9" s="3">
        <v>41.05</v>
      </c>
      <c r="F9" s="9"/>
      <c r="G9" s="11">
        <f t="shared" si="0"/>
        <v>29.345833333333335</v>
      </c>
      <c r="H9" s="11">
        <f t="shared" si="1"/>
        <v>42.849999999999994</v>
      </c>
      <c r="K9" s="1">
        <v>5</v>
      </c>
      <c r="L9" s="4">
        <f t="shared" si="2"/>
        <v>1.4490666052085819E-2</v>
      </c>
      <c r="M9" s="4">
        <f t="shared" si="3"/>
        <v>-6.2615955473099057E-3</v>
      </c>
    </row>
    <row r="10" spans="2:14">
      <c r="B10" s="13">
        <v>6</v>
      </c>
      <c r="C10" s="12">
        <v>38837</v>
      </c>
      <c r="D10" s="3">
        <v>28.43</v>
      </c>
      <c r="E10" s="3">
        <v>40.96</v>
      </c>
      <c r="F10" s="9"/>
      <c r="G10" s="11">
        <f t="shared" si="0"/>
        <v>29.324999999999999</v>
      </c>
      <c r="H10" s="11">
        <f t="shared" si="1"/>
        <v>43.120000000000005</v>
      </c>
      <c r="K10" s="1">
        <v>6</v>
      </c>
      <c r="L10" s="4">
        <f t="shared" si="2"/>
        <v>-7.099247479767951E-4</v>
      </c>
      <c r="M10" s="4">
        <f t="shared" si="3"/>
        <v>6.301050175029411E-3</v>
      </c>
    </row>
    <row r="11" spans="2:14">
      <c r="B11" s="13">
        <v>7</v>
      </c>
      <c r="C11" s="12">
        <v>38868</v>
      </c>
      <c r="D11" s="3">
        <v>28.21</v>
      </c>
      <c r="E11" s="3">
        <v>41.12</v>
      </c>
      <c r="F11" s="9"/>
      <c r="G11" s="11">
        <f t="shared" si="0"/>
        <v>29.254166666666666</v>
      </c>
      <c r="H11" s="11">
        <f t="shared" si="1"/>
        <v>43.64</v>
      </c>
      <c r="K11" s="1">
        <v>7</v>
      </c>
      <c r="L11" s="4">
        <f t="shared" si="2"/>
        <v>-2.4154589371980515E-3</v>
      </c>
      <c r="M11" s="4">
        <f t="shared" si="3"/>
        <v>1.2059369202226252E-2</v>
      </c>
    </row>
    <row r="12" spans="2:14">
      <c r="B12" s="13">
        <v>8</v>
      </c>
      <c r="C12" s="12">
        <v>38898</v>
      </c>
      <c r="D12" s="3">
        <v>28.5</v>
      </c>
      <c r="E12" s="3">
        <v>41.17</v>
      </c>
      <c r="F12" s="9"/>
      <c r="G12" s="11">
        <f t="shared" si="0"/>
        <v>29.693333333333335</v>
      </c>
      <c r="H12" s="11">
        <f t="shared" si="1"/>
        <v>44.050000000000004</v>
      </c>
      <c r="K12" s="1">
        <v>8</v>
      </c>
      <c r="L12" s="4">
        <f t="shared" si="2"/>
        <v>1.5012106537530335E-2</v>
      </c>
      <c r="M12" s="4">
        <f t="shared" si="3"/>
        <v>9.3950504124657129E-3</v>
      </c>
    </row>
    <row r="13" spans="2:14">
      <c r="B13" s="13">
        <v>9</v>
      </c>
      <c r="C13" s="12">
        <v>38929</v>
      </c>
      <c r="D13" s="3">
        <v>28.53</v>
      </c>
      <c r="E13" s="3">
        <v>41.69</v>
      </c>
      <c r="F13" s="9"/>
      <c r="G13" s="11">
        <f t="shared" si="0"/>
        <v>29.872500000000002</v>
      </c>
      <c r="H13" s="11">
        <f t="shared" si="1"/>
        <v>44.93</v>
      </c>
      <c r="K13" s="1">
        <v>9</v>
      </c>
      <c r="L13" s="4">
        <f t="shared" si="2"/>
        <v>6.0339021104625209E-3</v>
      </c>
      <c r="M13" s="4">
        <f t="shared" si="3"/>
        <v>1.997729852440398E-2</v>
      </c>
    </row>
    <row r="14" spans="2:14">
      <c r="B14" s="13">
        <v>10</v>
      </c>
      <c r="C14" s="12">
        <v>38960</v>
      </c>
      <c r="D14" s="3">
        <v>28.22</v>
      </c>
      <c r="E14" s="3">
        <v>41.86</v>
      </c>
      <c r="F14" s="9"/>
      <c r="G14" s="11">
        <f t="shared" si="0"/>
        <v>29.711666666666666</v>
      </c>
      <c r="H14" s="11">
        <f t="shared" si="1"/>
        <v>45.46</v>
      </c>
      <c r="K14" s="1">
        <v>10</v>
      </c>
      <c r="L14" s="4">
        <f t="shared" si="2"/>
        <v>-5.38399308170847E-3</v>
      </c>
      <c r="M14" s="4">
        <f t="shared" si="3"/>
        <v>1.1796127309147588E-2</v>
      </c>
    </row>
    <row r="15" spans="2:14">
      <c r="B15" s="13">
        <v>11</v>
      </c>
      <c r="C15" s="12">
        <v>38990</v>
      </c>
      <c r="D15" s="3">
        <v>28.33</v>
      </c>
      <c r="E15" s="3">
        <v>41.81</v>
      </c>
      <c r="F15" s="9"/>
      <c r="G15" s="11">
        <f t="shared" si="0"/>
        <v>29.970833333333331</v>
      </c>
      <c r="H15" s="11">
        <f t="shared" si="1"/>
        <v>45.77</v>
      </c>
      <c r="K15" s="1">
        <v>11</v>
      </c>
      <c r="L15" s="4">
        <f t="shared" si="2"/>
        <v>8.7227239580411325E-3</v>
      </c>
      <c r="M15" s="4">
        <f t="shared" si="3"/>
        <v>6.8191816981962661E-3</v>
      </c>
    </row>
    <row r="16" spans="2:14">
      <c r="B16" s="13">
        <v>12</v>
      </c>
      <c r="C16" s="12">
        <v>39021</v>
      </c>
      <c r="D16" s="3">
        <v>28.22</v>
      </c>
      <c r="E16" s="3">
        <v>42.22</v>
      </c>
      <c r="F16" s="9"/>
      <c r="G16" s="11">
        <f t="shared" si="0"/>
        <v>30.009999999999998</v>
      </c>
      <c r="H16" s="11">
        <f t="shared" si="1"/>
        <v>46.54</v>
      </c>
      <c r="K16" s="1">
        <v>12</v>
      </c>
      <c r="L16" s="4">
        <f t="shared" si="2"/>
        <v>1.3068260809119946E-3</v>
      </c>
      <c r="M16" s="4">
        <f t="shared" si="3"/>
        <v>1.6823246668123137E-2</v>
      </c>
    </row>
    <row r="17" spans="2:13">
      <c r="B17" s="13">
        <v>13</v>
      </c>
      <c r="C17" s="12">
        <v>39051</v>
      </c>
      <c r="D17" s="3">
        <v>27.97</v>
      </c>
      <c r="E17" s="3">
        <v>41.48</v>
      </c>
      <c r="F17" s="9"/>
      <c r="G17" s="11">
        <f t="shared" si="0"/>
        <v>29.909166666666668</v>
      </c>
      <c r="H17" s="11">
        <f t="shared" si="1"/>
        <v>46.16</v>
      </c>
      <c r="K17" s="1">
        <v>13</v>
      </c>
      <c r="L17" s="4">
        <f t="shared" si="2"/>
        <v>-3.3599911140729907E-3</v>
      </c>
      <c r="M17" s="4">
        <f t="shared" si="3"/>
        <v>-8.1650193382037505E-3</v>
      </c>
    </row>
    <row r="18" spans="2:13">
      <c r="B18" s="13">
        <v>14</v>
      </c>
      <c r="C18" s="12">
        <v>39082</v>
      </c>
      <c r="D18" s="3">
        <v>27.5</v>
      </c>
      <c r="E18" s="3">
        <v>40.94</v>
      </c>
      <c r="F18" s="9"/>
      <c r="G18" s="11">
        <f t="shared" si="0"/>
        <v>29.588333333333335</v>
      </c>
      <c r="H18" s="11">
        <f t="shared" si="1"/>
        <v>45.98</v>
      </c>
      <c r="K18" s="1">
        <v>14</v>
      </c>
      <c r="L18" s="4">
        <f t="shared" si="2"/>
        <v>-1.072692318408513E-2</v>
      </c>
      <c r="M18" s="4">
        <f t="shared" si="3"/>
        <v>-3.8994800693240841E-3</v>
      </c>
    </row>
    <row r="19" spans="2:13">
      <c r="B19" s="13">
        <v>15</v>
      </c>
      <c r="C19" s="12">
        <v>39113</v>
      </c>
      <c r="D19" s="3">
        <v>28.16</v>
      </c>
      <c r="E19" s="3">
        <v>42.46</v>
      </c>
      <c r="F19" s="9"/>
      <c r="G19" s="11">
        <f t="shared" si="0"/>
        <v>30.397500000000001</v>
      </c>
      <c r="H19" s="11">
        <f t="shared" si="1"/>
        <v>47.86</v>
      </c>
      <c r="K19" s="1">
        <v>15</v>
      </c>
      <c r="L19" s="4">
        <f t="shared" si="2"/>
        <v>2.7347490564974916E-2</v>
      </c>
      <c r="M19" s="4">
        <f t="shared" si="3"/>
        <v>4.0887342322749078E-2</v>
      </c>
    </row>
    <row r="20" spans="2:13">
      <c r="B20" s="13">
        <v>16</v>
      </c>
      <c r="C20" s="12">
        <v>39141</v>
      </c>
      <c r="D20" s="3">
        <v>28.3</v>
      </c>
      <c r="E20" s="3">
        <v>42.01</v>
      </c>
      <c r="F20" s="9"/>
      <c r="G20" s="11">
        <f t="shared" si="0"/>
        <v>30.686666666666667</v>
      </c>
      <c r="H20" s="11">
        <f t="shared" si="1"/>
        <v>47.769999999999996</v>
      </c>
      <c r="K20" s="1">
        <v>16</v>
      </c>
      <c r="L20" s="4">
        <f t="shared" si="2"/>
        <v>9.5128437097348976E-3</v>
      </c>
      <c r="M20" s="4">
        <f t="shared" si="3"/>
        <v>-1.8804847471793442E-3</v>
      </c>
    </row>
    <row r="21" spans="2:13">
      <c r="B21" s="13">
        <v>17</v>
      </c>
      <c r="C21" s="12">
        <v>39172</v>
      </c>
      <c r="D21" s="3">
        <v>28</v>
      </c>
      <c r="E21" s="3">
        <v>41.2</v>
      </c>
      <c r="F21" s="9"/>
      <c r="G21" s="11">
        <f t="shared" si="0"/>
        <v>30.535833333333333</v>
      </c>
      <c r="H21" s="11">
        <f t="shared" si="1"/>
        <v>47.320000000000007</v>
      </c>
      <c r="K21" s="1">
        <v>17</v>
      </c>
      <c r="L21" s="4">
        <f t="shared" si="2"/>
        <v>-4.9152726482729102E-3</v>
      </c>
      <c r="M21" s="4">
        <f t="shared" si="3"/>
        <v>-9.4201381620261388E-3</v>
      </c>
    </row>
    <row r="22" spans="2:13">
      <c r="B22" s="13">
        <v>18</v>
      </c>
      <c r="C22" s="12">
        <v>39202</v>
      </c>
      <c r="D22" s="3">
        <v>28.13</v>
      </c>
      <c r="E22" s="3">
        <v>41.2</v>
      </c>
      <c r="F22" s="9"/>
      <c r="G22" s="11">
        <f t="shared" si="0"/>
        <v>30.814999999999998</v>
      </c>
      <c r="H22" s="11">
        <f t="shared" si="1"/>
        <v>47.680000000000007</v>
      </c>
      <c r="K22" s="1">
        <v>18</v>
      </c>
      <c r="L22" s="4">
        <f t="shared" si="2"/>
        <v>9.1422645525747904E-3</v>
      </c>
      <c r="M22" s="4">
        <f t="shared" si="3"/>
        <v>7.6077768385460565E-3</v>
      </c>
    </row>
    <row r="23" spans="2:13">
      <c r="B23" s="13">
        <v>19</v>
      </c>
      <c r="C23" s="12">
        <v>39233</v>
      </c>
      <c r="D23" s="3">
        <v>28.33</v>
      </c>
      <c r="E23" s="3">
        <v>41.65</v>
      </c>
      <c r="F23" s="9"/>
      <c r="G23" s="11">
        <f t="shared" si="0"/>
        <v>31.164166666666667</v>
      </c>
      <c r="H23" s="11">
        <f t="shared" si="1"/>
        <v>48.489999999999995</v>
      </c>
      <c r="K23" s="1">
        <v>19</v>
      </c>
      <c r="L23" s="4">
        <f t="shared" si="2"/>
        <v>1.1331061712369589E-2</v>
      </c>
      <c r="M23" s="4">
        <f t="shared" si="3"/>
        <v>1.6988255033556793E-2</v>
      </c>
    </row>
    <row r="24" spans="2:13">
      <c r="B24" s="13">
        <v>20</v>
      </c>
      <c r="C24" s="12">
        <v>39263</v>
      </c>
      <c r="D24" s="3">
        <v>28.72</v>
      </c>
      <c r="E24" s="3">
        <v>42.6</v>
      </c>
      <c r="F24" s="9"/>
      <c r="G24" s="11">
        <f t="shared" si="0"/>
        <v>31.703333333333333</v>
      </c>
      <c r="H24" s="11">
        <f t="shared" si="1"/>
        <v>49.800000000000004</v>
      </c>
      <c r="K24" s="1">
        <v>20</v>
      </c>
      <c r="L24" s="4">
        <f t="shared" si="2"/>
        <v>1.7300853009599697E-2</v>
      </c>
      <c r="M24" s="4">
        <f t="shared" si="3"/>
        <v>2.7015879562796649E-2</v>
      </c>
    </row>
    <row r="25" spans="2:13">
      <c r="B25" s="13">
        <v>21</v>
      </c>
      <c r="C25" s="12">
        <v>39294</v>
      </c>
      <c r="D25" s="3">
        <v>28.04</v>
      </c>
      <c r="E25" s="3">
        <v>41.6</v>
      </c>
      <c r="F25" s="9"/>
      <c r="G25" s="11">
        <f t="shared" si="0"/>
        <v>31.172499999999999</v>
      </c>
      <c r="H25" s="11">
        <f t="shared" si="1"/>
        <v>49.160000000000004</v>
      </c>
      <c r="K25" s="1">
        <v>21</v>
      </c>
      <c r="L25" s="4">
        <f t="shared" si="2"/>
        <v>-1.6743770371149207E-2</v>
      </c>
      <c r="M25" s="4">
        <f t="shared" si="3"/>
        <v>-1.2851405622489971E-2</v>
      </c>
    </row>
    <row r="26" spans="2:13">
      <c r="B26" s="13">
        <v>22</v>
      </c>
      <c r="C26" s="12">
        <v>39325</v>
      </c>
      <c r="D26" s="3">
        <v>27.73</v>
      </c>
      <c r="E26" s="3">
        <v>40.89</v>
      </c>
      <c r="F26" s="9"/>
      <c r="G26" s="11">
        <f t="shared" si="0"/>
        <v>31.011666666666667</v>
      </c>
      <c r="H26" s="11">
        <f t="shared" si="1"/>
        <v>48.81</v>
      </c>
      <c r="K26" s="1">
        <v>22</v>
      </c>
      <c r="L26" s="4">
        <f t="shared" si="2"/>
        <v>-5.1594621327558819E-3</v>
      </c>
      <c r="M26" s="4">
        <f t="shared" si="3"/>
        <v>-7.11960943856797E-3</v>
      </c>
    </row>
    <row r="27" spans="2:13">
      <c r="B27" s="13">
        <v>23</v>
      </c>
      <c r="C27" s="12">
        <v>39355</v>
      </c>
      <c r="D27" s="3">
        <v>27.61</v>
      </c>
      <c r="E27" s="3">
        <v>39.479999999999997</v>
      </c>
      <c r="F27" s="9"/>
      <c r="G27" s="11">
        <f t="shared" si="0"/>
        <v>31.040833333333332</v>
      </c>
      <c r="H27" s="11">
        <f t="shared" si="1"/>
        <v>47.76</v>
      </c>
      <c r="K27" s="1">
        <v>23</v>
      </c>
      <c r="L27" s="4">
        <f t="shared" si="2"/>
        <v>9.4050626108448457E-4</v>
      </c>
      <c r="M27" s="4">
        <f t="shared" si="3"/>
        <v>-2.1511985248924486E-2</v>
      </c>
    </row>
    <row r="28" spans="2:13">
      <c r="B28" s="13">
        <v>24</v>
      </c>
      <c r="C28" s="12">
        <v>39386</v>
      </c>
      <c r="D28" s="3">
        <v>26.97</v>
      </c>
      <c r="E28" s="3">
        <v>38.67</v>
      </c>
      <c r="F28" s="9"/>
      <c r="G28" s="11">
        <f t="shared" si="0"/>
        <v>30.55</v>
      </c>
      <c r="H28" s="11">
        <f t="shared" si="1"/>
        <v>47.31</v>
      </c>
      <c r="K28" s="1">
        <v>24</v>
      </c>
      <c r="L28" s="4">
        <f t="shared" si="2"/>
        <v>-1.5812505033692106E-2</v>
      </c>
      <c r="M28" s="4">
        <f t="shared" si="3"/>
        <v>-9.4221105527637298E-3</v>
      </c>
    </row>
    <row r="29" spans="2:13">
      <c r="B29" s="13">
        <v>25</v>
      </c>
      <c r="C29" s="12">
        <v>39416</v>
      </c>
      <c r="D29" s="3">
        <v>26.26</v>
      </c>
      <c r="E29" s="3">
        <v>36.75</v>
      </c>
      <c r="F29" s="9"/>
      <c r="G29" s="11">
        <f t="shared" si="0"/>
        <v>29.989166666666669</v>
      </c>
      <c r="H29" s="11">
        <f t="shared" si="1"/>
        <v>45.75</v>
      </c>
      <c r="K29" s="1">
        <v>25</v>
      </c>
      <c r="L29" s="4">
        <f t="shared" si="2"/>
        <v>-1.8357883251500205E-2</v>
      </c>
      <c r="M29" s="4">
        <f t="shared" si="3"/>
        <v>-3.2974001268230864E-2</v>
      </c>
    </row>
    <row r="30" spans="2:13">
      <c r="B30" s="13">
        <v>26</v>
      </c>
      <c r="C30" s="12">
        <v>39447</v>
      </c>
      <c r="D30" s="3">
        <v>26.62</v>
      </c>
      <c r="E30" s="3">
        <v>36.29</v>
      </c>
      <c r="F30" s="9"/>
      <c r="G30" s="11">
        <f t="shared" si="0"/>
        <v>30.498333333333335</v>
      </c>
      <c r="H30" s="11">
        <f t="shared" si="1"/>
        <v>45.65</v>
      </c>
      <c r="K30" s="1">
        <v>26</v>
      </c>
      <c r="L30" s="4">
        <f t="shared" si="2"/>
        <v>1.6978353294245102E-2</v>
      </c>
      <c r="M30" s="4">
        <f t="shared" si="3"/>
        <v>-2.1857923497268072E-3</v>
      </c>
    </row>
    <row r="31" spans="2:13">
      <c r="B31" s="13">
        <v>27</v>
      </c>
      <c r="C31" s="12">
        <v>39478</v>
      </c>
      <c r="D31" s="3">
        <v>26.07</v>
      </c>
      <c r="E31" s="3">
        <v>34.869999999999997</v>
      </c>
      <c r="F31" s="9"/>
      <c r="G31" s="11">
        <f t="shared" si="0"/>
        <v>30.0975</v>
      </c>
      <c r="H31" s="11">
        <f t="shared" si="1"/>
        <v>44.589999999999996</v>
      </c>
      <c r="K31" s="1">
        <v>27</v>
      </c>
      <c r="L31" s="4">
        <f t="shared" si="2"/>
        <v>-1.3142794688234373E-2</v>
      </c>
      <c r="M31" s="4">
        <f t="shared" si="3"/>
        <v>-2.3220153340635319E-2</v>
      </c>
    </row>
    <row r="32" spans="2:13">
      <c r="B32" s="13">
        <v>28</v>
      </c>
      <c r="C32" s="12">
        <v>39507</v>
      </c>
      <c r="D32" s="3">
        <v>25.22</v>
      </c>
      <c r="E32" s="3">
        <v>32.96</v>
      </c>
      <c r="F32" s="9"/>
      <c r="G32" s="11">
        <f t="shared" si="0"/>
        <v>29.396666666666665</v>
      </c>
      <c r="H32" s="11">
        <f t="shared" si="1"/>
        <v>43.04</v>
      </c>
      <c r="K32" s="1">
        <v>28</v>
      </c>
      <c r="L32" s="4">
        <f t="shared" si="2"/>
        <v>-2.3285433452390911E-2</v>
      </c>
      <c r="M32" s="4">
        <f t="shared" si="3"/>
        <v>-3.4761157210136742E-2</v>
      </c>
    </row>
    <row r="33" spans="2:13">
      <c r="B33" s="13">
        <v>29</v>
      </c>
      <c r="C33" s="12">
        <v>39538</v>
      </c>
      <c r="D33" s="3">
        <v>25.34</v>
      </c>
      <c r="E33" s="3">
        <v>31.83</v>
      </c>
      <c r="F33" s="9"/>
      <c r="G33" s="11">
        <f t="shared" si="0"/>
        <v>29.665833333333332</v>
      </c>
      <c r="H33" s="11">
        <f t="shared" si="1"/>
        <v>42.269999999999996</v>
      </c>
      <c r="K33" s="1">
        <v>29</v>
      </c>
      <c r="L33" s="4">
        <f t="shared" si="2"/>
        <v>9.1563669350266594E-3</v>
      </c>
      <c r="M33" s="4">
        <f t="shared" si="3"/>
        <v>-1.7890334572490778E-2</v>
      </c>
    </row>
    <row r="34" spans="2:13">
      <c r="B34" s="13">
        <v>30</v>
      </c>
      <c r="C34" s="12">
        <v>39568</v>
      </c>
      <c r="D34" s="3">
        <v>25.21</v>
      </c>
      <c r="E34" s="3">
        <v>31.92</v>
      </c>
      <c r="F34" s="9"/>
      <c r="G34" s="11">
        <f t="shared" si="0"/>
        <v>29.685000000000002</v>
      </c>
      <c r="H34" s="11">
        <f t="shared" si="1"/>
        <v>42.72</v>
      </c>
      <c r="K34" s="1">
        <v>30</v>
      </c>
      <c r="L34" s="4">
        <f t="shared" si="2"/>
        <v>6.460855642013726E-4</v>
      </c>
      <c r="M34" s="4">
        <f t="shared" si="3"/>
        <v>1.0645848119233567E-2</v>
      </c>
    </row>
    <row r="35" spans="2:13">
      <c r="B35" s="13">
        <v>31</v>
      </c>
      <c r="C35" s="12">
        <v>39599</v>
      </c>
      <c r="D35" s="3">
        <v>25.09</v>
      </c>
      <c r="E35" s="3">
        <v>31.93</v>
      </c>
      <c r="F35" s="9"/>
      <c r="G35" s="11">
        <f t="shared" si="0"/>
        <v>29.714166666666667</v>
      </c>
      <c r="H35" s="11">
        <f t="shared" si="1"/>
        <v>43.09</v>
      </c>
      <c r="K35" s="1">
        <v>31</v>
      </c>
      <c r="L35" s="4">
        <f t="shared" si="2"/>
        <v>9.8253888046707103E-4</v>
      </c>
      <c r="M35" s="4">
        <f t="shared" si="3"/>
        <v>8.6610486891386829E-3</v>
      </c>
    </row>
    <row r="36" spans="2:13">
      <c r="B36" s="13">
        <v>32</v>
      </c>
      <c r="C36" s="12">
        <v>39629</v>
      </c>
      <c r="D36" s="3">
        <v>23.9</v>
      </c>
      <c r="E36" s="3">
        <v>30.16</v>
      </c>
      <c r="F36" s="9"/>
      <c r="G36" s="11">
        <f t="shared" si="0"/>
        <v>28.673333333333332</v>
      </c>
      <c r="H36" s="11">
        <f t="shared" si="1"/>
        <v>41.68</v>
      </c>
      <c r="K36" s="1">
        <v>32</v>
      </c>
      <c r="L36" s="4">
        <f t="shared" si="2"/>
        <v>-3.502818520907542E-2</v>
      </c>
      <c r="M36" s="4">
        <f t="shared" si="3"/>
        <v>-3.2722209329310831E-2</v>
      </c>
    </row>
    <row r="37" spans="2:13">
      <c r="B37" s="13">
        <v>33</v>
      </c>
      <c r="C37" s="12">
        <v>39660</v>
      </c>
      <c r="D37" s="3">
        <v>23.95</v>
      </c>
      <c r="E37" s="3">
        <v>30.36</v>
      </c>
      <c r="F37" s="9"/>
      <c r="G37" s="11">
        <f t="shared" si="0"/>
        <v>28.872500000000002</v>
      </c>
      <c r="H37" s="11">
        <f t="shared" si="1"/>
        <v>42.24</v>
      </c>
      <c r="K37" s="1">
        <v>33</v>
      </c>
      <c r="L37" s="4">
        <f t="shared" si="2"/>
        <v>6.9460590560336067E-3</v>
      </c>
      <c r="M37" s="4">
        <f t="shared" si="3"/>
        <v>1.3435700575815794E-2</v>
      </c>
    </row>
    <row r="38" spans="2:13">
      <c r="B38" s="13">
        <v>34</v>
      </c>
      <c r="C38" s="12">
        <v>39691</v>
      </c>
      <c r="D38" s="3">
        <v>24.74</v>
      </c>
      <c r="E38" s="3">
        <v>30.72</v>
      </c>
      <c r="F38" s="9"/>
      <c r="G38" s="11">
        <f t="shared" si="0"/>
        <v>29.811666666666667</v>
      </c>
      <c r="H38" s="11">
        <f t="shared" si="1"/>
        <v>42.96</v>
      </c>
      <c r="K38" s="1">
        <v>34</v>
      </c>
      <c r="L38" s="4">
        <f t="shared" si="2"/>
        <v>3.252806880826617E-2</v>
      </c>
      <c r="M38" s="4">
        <f t="shared" si="3"/>
        <v>1.7045454545454516E-2</v>
      </c>
    </row>
    <row r="39" spans="2:13">
      <c r="B39" s="13">
        <v>35</v>
      </c>
      <c r="C39" s="12">
        <v>39721</v>
      </c>
      <c r="D39" s="3">
        <v>24.67</v>
      </c>
      <c r="E39" s="3">
        <v>31.21</v>
      </c>
      <c r="F39" s="9"/>
      <c r="G39" s="11">
        <f t="shared" si="0"/>
        <v>29.890833333333337</v>
      </c>
      <c r="H39" s="11">
        <f t="shared" si="1"/>
        <v>43.81</v>
      </c>
      <c r="K39" s="1">
        <v>35</v>
      </c>
      <c r="L39" s="4">
        <f t="shared" si="2"/>
        <v>2.6555599038408655E-3</v>
      </c>
      <c r="M39" s="4">
        <f t="shared" si="3"/>
        <v>1.9785847299813811E-2</v>
      </c>
    </row>
    <row r="40" spans="2:13">
      <c r="B40" s="13">
        <v>36</v>
      </c>
      <c r="C40" s="12">
        <v>39752</v>
      </c>
      <c r="D40" s="3">
        <v>24.23</v>
      </c>
      <c r="E40" s="3">
        <v>30.79</v>
      </c>
      <c r="F40" s="9"/>
      <c r="G40" s="11">
        <f t="shared" si="0"/>
        <v>29.6</v>
      </c>
      <c r="H40" s="11">
        <f t="shared" si="1"/>
        <v>43.75</v>
      </c>
      <c r="K40" s="1">
        <v>36</v>
      </c>
      <c r="L40" s="4">
        <f t="shared" si="2"/>
        <v>-9.7298502885500657E-3</v>
      </c>
      <c r="M40" s="4">
        <f t="shared" si="3"/>
        <v>-1.3695503309747151E-3</v>
      </c>
    </row>
  </sheetData>
  <mergeCells count="5">
    <mergeCell ref="C2:C3"/>
    <mergeCell ref="D2:D3"/>
    <mergeCell ref="E2:E3"/>
    <mergeCell ref="C1:E1"/>
    <mergeCell ref="G1:H1"/>
  </mergeCells>
  <pageMargins left="0.79" right="0.79" top="0.98" bottom="0.98" header="0.49" footer="0.49"/>
  <legacyDrawing r:id="rId1"/>
</worksheet>
</file>

<file path=xl/worksheets/sheet3.xml><?xml version="1.0" encoding="utf-8"?>
<worksheet xmlns="http://schemas.openxmlformats.org/spreadsheetml/2006/main" xmlns:r="http://schemas.openxmlformats.org/officeDocument/2006/relationships">
  <dimension ref="A1:K42"/>
  <sheetViews>
    <sheetView showGridLines="0" workbookViewId="0">
      <selection activeCell="G8" sqref="G8"/>
    </sheetView>
  </sheetViews>
  <sheetFormatPr defaultRowHeight="15"/>
  <cols>
    <col min="1" max="1" width="13.5703125" customWidth="1"/>
    <col min="5" max="5" width="8.85546875" customWidth="1"/>
    <col min="7" max="8" width="19" customWidth="1"/>
  </cols>
  <sheetData>
    <row r="1" spans="2:11" ht="15.75" thickBot="1">
      <c r="B1" s="1"/>
      <c r="C1" s="1"/>
      <c r="D1" s="1"/>
      <c r="E1" s="1"/>
      <c r="F1" s="1"/>
      <c r="G1" s="1"/>
      <c r="H1" s="1"/>
    </row>
    <row r="2" spans="2:11" ht="15.75" thickBot="1">
      <c r="B2" s="15"/>
      <c r="C2" s="16"/>
      <c r="D2" s="1"/>
      <c r="E2" s="1"/>
      <c r="F2" s="1"/>
      <c r="G2" s="41" t="s">
        <v>33</v>
      </c>
      <c r="H2" s="42"/>
    </row>
    <row r="3" spans="2:11">
      <c r="B3" s="1"/>
      <c r="C3" s="2" t="s">
        <v>1</v>
      </c>
      <c r="D3" s="2" t="s">
        <v>2</v>
      </c>
      <c r="E3" s="15"/>
      <c r="F3" s="1"/>
      <c r="G3" s="29" t="s">
        <v>36</v>
      </c>
      <c r="H3" s="18" t="s">
        <v>2</v>
      </c>
    </row>
    <row r="4" spans="2:11">
      <c r="B4" s="26">
        <v>1</v>
      </c>
      <c r="C4" s="2" t="s">
        <v>4</v>
      </c>
      <c r="D4" s="2" t="s">
        <v>4</v>
      </c>
      <c r="E4" s="1"/>
      <c r="F4" s="1"/>
      <c r="G4" s="30" t="s">
        <v>46</v>
      </c>
      <c r="H4" s="28" t="s">
        <v>46</v>
      </c>
    </row>
    <row r="5" spans="2:11" ht="15.75" thickBot="1">
      <c r="B5" s="5">
        <v>1</v>
      </c>
      <c r="C5" s="4">
        <v>-1.7595720720720801E-2</v>
      </c>
      <c r="D5" s="4">
        <v>-2.240000000000009E-2</v>
      </c>
      <c r="E5" s="1"/>
      <c r="F5" s="1"/>
      <c r="G5" s="31">
        <f>INDEX(C5:C40,B4)</f>
        <v>-1.7595720720720801E-2</v>
      </c>
      <c r="H5" s="27">
        <f>INDEX(D5:D40,B4)</f>
        <v>-2.240000000000009E-2</v>
      </c>
    </row>
    <row r="6" spans="2:11">
      <c r="B6" s="5">
        <v>2</v>
      </c>
      <c r="C6" s="4">
        <v>7.8807852127812418E-3</v>
      </c>
      <c r="D6" s="4">
        <v>6.7804535889643743E-3</v>
      </c>
      <c r="E6" s="1"/>
      <c r="G6" s="32"/>
      <c r="H6" s="33"/>
    </row>
    <row r="7" spans="2:11">
      <c r="B7" s="5">
        <v>3</v>
      </c>
      <c r="C7" s="4">
        <v>-1.5382428205857215E-2</v>
      </c>
      <c r="D7" s="4">
        <v>-1.0682768230376238E-2</v>
      </c>
      <c r="E7" s="1"/>
    </row>
    <row r="8" spans="2:11">
      <c r="B8" s="5">
        <v>4</v>
      </c>
      <c r="C8" s="4">
        <v>2.3968350226687743E-3</v>
      </c>
      <c r="D8" s="4">
        <v>1.2206572769952958E-2</v>
      </c>
      <c r="E8" s="1"/>
    </row>
    <row r="9" spans="2:11">
      <c r="B9" s="5">
        <v>5</v>
      </c>
      <c r="C9" s="4">
        <v>1.4490666052085819E-2</v>
      </c>
      <c r="D9" s="4">
        <v>-6.2615955473099057E-3</v>
      </c>
      <c r="E9" s="1"/>
      <c r="F9" s="1"/>
      <c r="G9" s="14" t="s">
        <v>27</v>
      </c>
      <c r="I9">
        <v>24</v>
      </c>
    </row>
    <row r="10" spans="2:11">
      <c r="B10" s="5">
        <v>6</v>
      </c>
      <c r="C10" s="4">
        <v>-7.099247479767951E-4</v>
      </c>
      <c r="D10" s="4">
        <v>6.301050175029411E-3</v>
      </c>
      <c r="E10" s="1"/>
      <c r="G10" s="14" t="s">
        <v>28</v>
      </c>
      <c r="I10">
        <v>32</v>
      </c>
    </row>
    <row r="11" spans="2:11">
      <c r="B11" s="5">
        <v>7</v>
      </c>
      <c r="C11" s="4">
        <v>-2.4154589371980515E-3</v>
      </c>
      <c r="D11" s="4">
        <v>1.2059369202226252E-2</v>
      </c>
      <c r="E11" s="1"/>
      <c r="G11" s="1"/>
    </row>
    <row r="12" spans="2:11">
      <c r="B12" s="5">
        <v>8</v>
      </c>
      <c r="C12" s="4">
        <v>1.5012106537530335E-2</v>
      </c>
      <c r="D12" s="4">
        <v>9.3950504124657129E-3</v>
      </c>
      <c r="E12" s="1"/>
      <c r="F12" s="1"/>
      <c r="G12" s="14" t="s">
        <v>29</v>
      </c>
      <c r="I12" s="17">
        <v>200000</v>
      </c>
    </row>
    <row r="13" spans="2:11">
      <c r="B13" s="5">
        <v>9</v>
      </c>
      <c r="C13" s="4">
        <v>6.0339021104625209E-3</v>
      </c>
      <c r="D13" s="4">
        <v>1.997729852440398E-2</v>
      </c>
      <c r="E13" s="1"/>
      <c r="F13" s="1"/>
      <c r="G13" s="14" t="s">
        <v>30</v>
      </c>
      <c r="I13" s="17">
        <v>100000</v>
      </c>
    </row>
    <row r="14" spans="2:11">
      <c r="B14" s="5">
        <v>10</v>
      </c>
      <c r="C14" s="4">
        <v>-5.38399308170847E-3</v>
      </c>
      <c r="D14" s="4">
        <v>1.1796127309147588E-2</v>
      </c>
      <c r="E14" s="1"/>
      <c r="F14" s="1"/>
      <c r="G14" s="1"/>
    </row>
    <row r="15" spans="2:11">
      <c r="B15" s="5">
        <v>11</v>
      </c>
      <c r="C15" s="4">
        <v>8.7227239580411325E-3</v>
      </c>
      <c r="D15" s="4">
        <v>6.8191816981962661E-3</v>
      </c>
      <c r="E15" s="1"/>
      <c r="F15" s="1"/>
      <c r="G15" s="1"/>
    </row>
    <row r="16" spans="2:11">
      <c r="B16" s="5">
        <v>12</v>
      </c>
      <c r="C16" s="4">
        <v>1.3068260809119946E-3</v>
      </c>
      <c r="D16" s="4">
        <v>1.6823246668123137E-2</v>
      </c>
      <c r="E16" s="1"/>
      <c r="F16" s="1"/>
      <c r="G16" s="14" t="s">
        <v>31</v>
      </c>
      <c r="K16" s="17">
        <f>I12*I9*(1+G5)</f>
        <v>4715540.5405405406</v>
      </c>
    </row>
    <row r="17" spans="2:11">
      <c r="B17" s="5">
        <v>13</v>
      </c>
      <c r="C17" s="4">
        <v>-3.3599911140729907E-3</v>
      </c>
      <c r="D17" s="4">
        <v>-8.1650193382037505E-3</v>
      </c>
      <c r="E17" s="1"/>
      <c r="F17" s="1"/>
      <c r="G17" s="14" t="s">
        <v>32</v>
      </c>
      <c r="K17" s="17">
        <f>I13*I10*(1+H5)</f>
        <v>3128319.9999999995</v>
      </c>
    </row>
    <row r="18" spans="2:11" ht="15.75" thickBot="1">
      <c r="B18" s="5">
        <v>14</v>
      </c>
      <c r="C18" s="4">
        <v>-1.072692318408513E-2</v>
      </c>
      <c r="D18" s="4">
        <v>-3.8994800693240841E-3</v>
      </c>
      <c r="E18" s="1"/>
      <c r="F18" s="1"/>
      <c r="G18" s="1"/>
    </row>
    <row r="19" spans="2:11" ht="15.75" thickBot="1">
      <c r="B19" s="5">
        <v>15</v>
      </c>
      <c r="C19" s="4">
        <v>2.7347490564974916E-2</v>
      </c>
      <c r="D19" s="4">
        <v>4.0887342322749078E-2</v>
      </c>
      <c r="E19" s="1"/>
      <c r="F19" s="1"/>
      <c r="G19" s="19" t="s">
        <v>38</v>
      </c>
      <c r="H19" s="20"/>
      <c r="I19" s="20"/>
      <c r="J19" s="20"/>
      <c r="K19" s="21">
        <f>SUM(K16:K17)</f>
        <v>7843860.5405405406</v>
      </c>
    </row>
    <row r="20" spans="2:11">
      <c r="B20" s="5">
        <v>16</v>
      </c>
      <c r="C20" s="4">
        <v>9.5128437097348976E-3</v>
      </c>
      <c r="D20" s="4">
        <v>-1.8804847471793442E-3</v>
      </c>
      <c r="E20" s="1"/>
      <c r="F20" s="1"/>
      <c r="G20" s="1"/>
    </row>
    <row r="21" spans="2:11">
      <c r="B21" s="5">
        <v>17</v>
      </c>
      <c r="C21" s="4">
        <v>-4.9152726482729102E-3</v>
      </c>
      <c r="D21" s="4">
        <v>-9.4201381620261388E-3</v>
      </c>
      <c r="E21" s="1"/>
      <c r="F21" s="1"/>
      <c r="G21" s="22" t="s">
        <v>39</v>
      </c>
      <c r="K21" s="17">
        <f>I9*I12+I10*I13</f>
        <v>8000000</v>
      </c>
    </row>
    <row r="22" spans="2:11">
      <c r="B22" s="5">
        <v>18</v>
      </c>
      <c r="C22" s="4">
        <v>9.1422645525747904E-3</v>
      </c>
      <c r="D22" s="4">
        <v>7.6077768385460565E-3</v>
      </c>
      <c r="E22" s="1"/>
      <c r="F22" s="1"/>
      <c r="G22" s="1"/>
    </row>
    <row r="23" spans="2:11">
      <c r="B23" s="5">
        <v>19</v>
      </c>
      <c r="C23" s="4">
        <v>1.1331061712369589E-2</v>
      </c>
      <c r="D23" s="4">
        <v>1.6988255033556793E-2</v>
      </c>
      <c r="E23" s="1"/>
      <c r="F23" s="1"/>
      <c r="G23" s="1"/>
    </row>
    <row r="24" spans="2:11">
      <c r="B24" s="5">
        <v>20</v>
      </c>
      <c r="C24" s="4">
        <v>1.7300853009599697E-2</v>
      </c>
      <c r="D24" s="4">
        <v>2.7015879562796649E-2</v>
      </c>
      <c r="E24" s="1"/>
      <c r="F24" s="1"/>
      <c r="G24" s="1"/>
      <c r="H24" s="1"/>
    </row>
    <row r="25" spans="2:11">
      <c r="B25" s="5">
        <v>21</v>
      </c>
      <c r="C25" s="4">
        <v>-1.6743770371149207E-2</v>
      </c>
      <c r="D25" s="4">
        <v>-1.2851405622489971E-2</v>
      </c>
      <c r="E25" s="1"/>
      <c r="F25" s="1"/>
      <c r="G25" s="1"/>
      <c r="H25" s="1"/>
    </row>
    <row r="26" spans="2:11">
      <c r="B26" s="5">
        <v>22</v>
      </c>
      <c r="C26" s="4">
        <v>-5.1594621327558819E-3</v>
      </c>
      <c r="D26" s="4">
        <v>-7.11960943856797E-3</v>
      </c>
      <c r="E26" s="1"/>
      <c r="F26" s="1"/>
      <c r="G26" s="1"/>
      <c r="H26" s="1"/>
    </row>
    <row r="27" spans="2:11">
      <c r="B27" s="5">
        <v>23</v>
      </c>
      <c r="C27" s="4">
        <v>9.4050626108448457E-4</v>
      </c>
      <c r="D27" s="4">
        <v>-2.1511985248924486E-2</v>
      </c>
      <c r="E27" s="1"/>
      <c r="F27" s="1"/>
      <c r="G27" s="1"/>
      <c r="H27" s="1"/>
    </row>
    <row r="28" spans="2:11">
      <c r="B28" s="5">
        <v>24</v>
      </c>
      <c r="C28" s="4">
        <v>-1.5812505033692106E-2</v>
      </c>
      <c r="D28" s="4">
        <v>-9.4221105527637298E-3</v>
      </c>
      <c r="E28" s="1"/>
      <c r="F28" s="1"/>
      <c r="G28" s="1"/>
      <c r="H28" s="1"/>
    </row>
    <row r="29" spans="2:11">
      <c r="B29" s="5">
        <v>25</v>
      </c>
      <c r="C29" s="4">
        <v>-1.8357883251500205E-2</v>
      </c>
      <c r="D29" s="4">
        <v>-3.2974001268230864E-2</v>
      </c>
      <c r="E29" s="1"/>
      <c r="F29" s="1"/>
      <c r="G29" s="1"/>
      <c r="H29" s="1"/>
    </row>
    <row r="30" spans="2:11">
      <c r="B30" s="5">
        <v>26</v>
      </c>
      <c r="C30" s="4">
        <v>1.6978353294245102E-2</v>
      </c>
      <c r="D30" s="4">
        <v>-2.1857923497268072E-3</v>
      </c>
      <c r="E30" s="1"/>
      <c r="F30" s="1"/>
      <c r="G30" s="1"/>
      <c r="H30" s="1"/>
    </row>
    <row r="31" spans="2:11">
      <c r="B31" s="5">
        <v>27</v>
      </c>
      <c r="C31" s="4">
        <v>-1.3142794688234373E-2</v>
      </c>
      <c r="D31" s="4">
        <v>-2.3220153340635319E-2</v>
      </c>
      <c r="E31" s="1"/>
      <c r="F31" s="1"/>
      <c r="G31" s="1"/>
      <c r="H31" s="1"/>
    </row>
    <row r="32" spans="2:11">
      <c r="B32" s="5">
        <v>28</v>
      </c>
      <c r="C32" s="4">
        <v>-2.3285433452390911E-2</v>
      </c>
      <c r="D32" s="4">
        <v>-3.4761157210136742E-2</v>
      </c>
      <c r="E32" s="1"/>
      <c r="F32" s="1"/>
      <c r="G32" s="1"/>
      <c r="H32" s="1"/>
    </row>
    <row r="33" spans="1:8">
      <c r="B33" s="5">
        <v>29</v>
      </c>
      <c r="C33" s="4">
        <v>9.1563669350266594E-3</v>
      </c>
      <c r="D33" s="4">
        <v>-1.7890334572490778E-2</v>
      </c>
      <c r="E33" s="1"/>
      <c r="F33" s="1"/>
      <c r="G33" s="1"/>
      <c r="H33" s="1"/>
    </row>
    <row r="34" spans="1:8">
      <c r="B34" s="5">
        <v>30</v>
      </c>
      <c r="C34" s="4">
        <v>6.460855642013726E-4</v>
      </c>
      <c r="D34" s="4">
        <v>1.0645848119233567E-2</v>
      </c>
      <c r="E34" s="1"/>
      <c r="F34" s="1"/>
      <c r="G34" s="1"/>
      <c r="H34" s="1"/>
    </row>
    <row r="35" spans="1:8">
      <c r="B35" s="5">
        <v>31</v>
      </c>
      <c r="C35" s="4">
        <v>9.8253888046707103E-4</v>
      </c>
      <c r="D35" s="4">
        <v>8.6610486891386829E-3</v>
      </c>
      <c r="E35" s="1"/>
      <c r="F35" s="1"/>
      <c r="G35" s="1"/>
      <c r="H35" s="1"/>
    </row>
    <row r="36" spans="1:8">
      <c r="B36" s="5">
        <v>32</v>
      </c>
      <c r="C36" s="4">
        <v>-3.502818520907542E-2</v>
      </c>
      <c r="D36" s="4">
        <v>-3.2722209329310831E-2</v>
      </c>
      <c r="E36" s="1"/>
      <c r="F36" s="1"/>
      <c r="G36" s="1"/>
      <c r="H36" s="1"/>
    </row>
    <row r="37" spans="1:8">
      <c r="B37" s="5">
        <v>33</v>
      </c>
      <c r="C37" s="4">
        <v>6.9460590560336067E-3</v>
      </c>
      <c r="D37" s="4">
        <v>1.3435700575815794E-2</v>
      </c>
      <c r="E37" s="1"/>
      <c r="F37" s="1"/>
      <c r="G37" s="1"/>
      <c r="H37" s="1"/>
    </row>
    <row r="38" spans="1:8">
      <c r="B38" s="5">
        <v>34</v>
      </c>
      <c r="C38" s="4">
        <v>3.252806880826617E-2</v>
      </c>
      <c r="D38" s="4">
        <v>1.7045454545454516E-2</v>
      </c>
      <c r="E38" s="1"/>
      <c r="F38" s="1"/>
      <c r="G38" s="1"/>
      <c r="H38" s="1"/>
    </row>
    <row r="39" spans="1:8">
      <c r="B39" s="5">
        <v>35</v>
      </c>
      <c r="C39" s="4">
        <v>2.6555599038408655E-3</v>
      </c>
      <c r="D39" s="4">
        <v>1.9785847299813811E-2</v>
      </c>
      <c r="E39" s="1"/>
      <c r="F39" s="1"/>
      <c r="G39" s="1"/>
      <c r="H39" s="1"/>
    </row>
    <row r="40" spans="1:8">
      <c r="B40" s="5">
        <v>36</v>
      </c>
      <c r="C40" s="4">
        <v>-9.7298502885500657E-3</v>
      </c>
      <c r="D40" s="4">
        <v>-1.3695503309747151E-3</v>
      </c>
      <c r="E40" s="1"/>
      <c r="F40" s="1"/>
      <c r="G40" s="1"/>
      <c r="H40" s="1"/>
    </row>
    <row r="41" spans="1:8">
      <c r="A41" s="23" t="s">
        <v>34</v>
      </c>
      <c r="B41" s="23"/>
      <c r="C41" s="24">
        <f>AVERAGE(C5:C40)</f>
        <v>9.8952782212791742E-5</v>
      </c>
      <c r="D41" s="24">
        <f>AVERAGE(D5:D40)</f>
        <v>1.5260299935952328E-4</v>
      </c>
    </row>
    <row r="42" spans="1:8">
      <c r="A42" s="23" t="s">
        <v>35</v>
      </c>
      <c r="B42" s="23"/>
      <c r="C42" s="25">
        <f>STDEVP(C5:C40)</f>
        <v>1.4060526159088231E-2</v>
      </c>
      <c r="D42" s="25">
        <f>STDEVP(D5:D40)</f>
        <v>1.7450875191216565E-2</v>
      </c>
    </row>
  </sheetData>
  <mergeCells count="1">
    <mergeCell ref="G2:H2"/>
  </mergeCells>
  <pageMargins left="0.7" right="0.7" top="0.79" bottom="0.79" header="0.3" footer="0.3"/>
</worksheet>
</file>

<file path=xl/worksheets/sheet4.xml><?xml version="1.0" encoding="utf-8"?>
<worksheet xmlns="http://schemas.openxmlformats.org/spreadsheetml/2006/main" xmlns:r="http://schemas.openxmlformats.org/officeDocument/2006/relationships">
  <dimension ref="A1:C31"/>
  <sheetViews>
    <sheetView workbookViewId="0"/>
  </sheetViews>
  <sheetFormatPr defaultRowHeight="15"/>
  <cols>
    <col min="1" max="3" width="36.7109375" customWidth="1"/>
  </cols>
  <sheetData>
    <row r="1" spans="1:3">
      <c r="A1" s="5" t="s">
        <v>5</v>
      </c>
    </row>
    <row r="3" spans="1:3">
      <c r="A3" t="s">
        <v>6</v>
      </c>
      <c r="B3" t="s">
        <v>7</v>
      </c>
      <c r="C3">
        <v>0</v>
      </c>
    </row>
    <row r="4" spans="1:3">
      <c r="A4" t="s">
        <v>8</v>
      </c>
    </row>
    <row r="5" spans="1:3">
      <c r="A5" t="s">
        <v>9</v>
      </c>
    </row>
    <row r="7" spans="1:3">
      <c r="A7" s="5" t="s">
        <v>10</v>
      </c>
      <c r="B7" t="s">
        <v>11</v>
      </c>
    </row>
    <row r="8" spans="1:3">
      <c r="B8">
        <v>3</v>
      </c>
    </row>
    <row r="10" spans="1:3">
      <c r="A10" t="s">
        <v>12</v>
      </c>
    </row>
    <row r="11" spans="1:3">
      <c r="A11" t="e">
        <f>CB_DATA_!#REF!</f>
        <v>#REF!</v>
      </c>
      <c r="C11" t="e">
        <f>Bootstrap!#REF!</f>
        <v>#REF!</v>
      </c>
    </row>
    <row r="13" spans="1:3">
      <c r="A13" t="s">
        <v>13</v>
      </c>
    </row>
    <row r="14" spans="1:3">
      <c r="A14" s="6" t="s">
        <v>17</v>
      </c>
      <c r="C14" t="s">
        <v>22</v>
      </c>
    </row>
    <row r="16" spans="1:3">
      <c r="A16" t="s">
        <v>14</v>
      </c>
    </row>
    <row r="19" spans="1:3">
      <c r="A19" t="s">
        <v>15</v>
      </c>
    </row>
    <row r="20" spans="1:3">
      <c r="A20">
        <v>28</v>
      </c>
      <c r="C20">
        <v>31</v>
      </c>
    </row>
    <row r="25" spans="1:3">
      <c r="A25" s="5" t="s">
        <v>16</v>
      </c>
    </row>
    <row r="26" spans="1:3">
      <c r="A26" s="7" t="s">
        <v>18</v>
      </c>
      <c r="C26" s="7" t="s">
        <v>21</v>
      </c>
    </row>
    <row r="27" spans="1:3">
      <c r="A27" t="s">
        <v>19</v>
      </c>
      <c r="C27" t="s">
        <v>43</v>
      </c>
    </row>
    <row r="28" spans="1:3">
      <c r="A28" s="7" t="s">
        <v>20</v>
      </c>
      <c r="C28" s="7" t="s">
        <v>20</v>
      </c>
    </row>
    <row r="29" spans="1:3">
      <c r="C29" s="7" t="s">
        <v>18</v>
      </c>
    </row>
    <row r="30" spans="1:3">
      <c r="C30" t="s">
        <v>37</v>
      </c>
    </row>
    <row r="31" spans="1:3">
      <c r="C31" s="7" t="s">
        <v>20</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listy</vt:lpstr>
      </vt:variant>
      <vt:variant>
        <vt:i4>3</vt:i4>
      </vt:variant>
    </vt:vector>
  </HeadingPairs>
  <TitlesOfParts>
    <vt:vector size="3" baseType="lpstr">
      <vt:lpstr>Info</vt:lpstr>
      <vt:lpstr>Priprava dat</vt:lpstr>
      <vt:lpstr>Bootstrap</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Guest</cp:lastModifiedBy>
  <dcterms:created xsi:type="dcterms:W3CDTF">2008-11-21T00:08:21Z</dcterms:created>
  <dcterms:modified xsi:type="dcterms:W3CDTF">2009-06-12T07:42:00Z</dcterms:modified>
</cp:coreProperties>
</file>