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bookViews>
  <sheets>
    <sheet name="Info" sheetId="5" r:id="rId1"/>
    <sheet name="Priprava dat" sheetId="1" r:id="rId2"/>
    <sheet name="CB_DATA_" sheetId="4" state="veryHidden" r:id="rId3"/>
    <sheet name="Neparametricka simulace" sheetId="3" r:id="rId4"/>
  </sheets>
  <definedNames>
    <definedName name="CB_413e7d50e6864a5d98a5403d1dee92a8" localSheetId="3" hidden="1">'Neparametricka simulace'!$J$9</definedName>
    <definedName name="CB_5e4dda36d6664d77a1824f2358045fba" localSheetId="3" hidden="1">'Neparametricka simulace'!K5</definedName>
    <definedName name="CB_7aa3bc0738044dfd9483fe4c6d1c3414" localSheetId="3" hidden="1">'Neparametricka simulace'!$Q$9</definedName>
    <definedName name="CB_b3d4923893e64bfdb7680d3094986d7a" localSheetId="3" hidden="1">'Neparametricka simulace'!$O$5</definedName>
    <definedName name="CB_Block_00000000000000000000000000000000" localSheetId="3" hidden="1">"'7.0.0.0"</definedName>
    <definedName name="CB_Block_00000000000000000000000000000001" localSheetId="2" hidden="1">"'633703053237615168"</definedName>
    <definedName name="CB_Block_00000000000000000000000000000001" localSheetId="3" hidden="1">"'633703053237515024"</definedName>
    <definedName name="CB_Block_00000000000000000000000000000003" localSheetId="3" hidden="1">"'7.3.960.0"</definedName>
    <definedName name="CB_BlockExt_00000000000000000000000000000003" localSheetId="3" hidden="1">"'7.3.1"</definedName>
    <definedName name="CBCR_05bb9a0ce9d14f68bc99f80651efcb75" localSheetId="3" hidden="1">'Neparametricka simulace'!$J$8</definedName>
    <definedName name="CBCR_2194b6ca143346ef9b00dd7d9acdee9a" localSheetId="3" hidden="1">'Neparametricka simulace'!$K$5</definedName>
    <definedName name="CBCR_352810eec3774b808b7e969d5514f139" localSheetId="3" hidden="1">'Neparametricka simulace'!$H$10:$J$46</definedName>
    <definedName name="CBCR_e20712331bc0479786558ba9c66d9a72" localSheetId="3" hidden="1">'Neparametricka simulace'!$O$10:$Q$46</definedName>
    <definedName name="CBCR_e5a3d6af11704c179f68c6d436f858a0" localSheetId="3" hidden="1">'Neparametricka simulace'!$K$5</definedName>
    <definedName name="CBWorkbookPriority" hidden="1">-1052988027</definedName>
    <definedName name="CBx_014e0533e2f64eb59659fb920a425052" localSheetId="2" hidden="1">"'CB_DATA_'!$A$1"</definedName>
    <definedName name="CBx_a243537c20c348588b17a251767ba52b" localSheetId="2" hidden="1">"'Bootstrap'!$A$1"</definedName>
    <definedName name="CBx_f0a81c1022b0422ea76b5670a5252ba1" localSheetId="2" hidden="1">"'Neparametricka simulace'!$A$1"</definedName>
    <definedName name="CBx_Sheet_Guid" localSheetId="2" hidden="1">"'014e0533-e2f6-4eb5-9659-fb920a425052"</definedName>
    <definedName name="CBx_Sheet_Guid" localSheetId="3" hidden="1">"'f0a81c10-22b0-422e-a76b-5670a5252ba1"</definedName>
    <definedName name="CBx_SheetRef" localSheetId="2" hidden="1">CB_DATA_!$A$14</definedName>
    <definedName name="CBx_SheetRef" localSheetId="3" hidden="1">CB_DATA_!$B$14</definedName>
    <definedName name="CBx_StorageType" localSheetId="2" hidden="1">2</definedName>
    <definedName name="CBx_StorageType" localSheetId="3" hidden="1">2</definedName>
    <definedName name="EURvynosy" localSheetId="3">'Neparametricka simulace'!$H$11</definedName>
    <definedName name="GBPvynosy" localSheetId="3">'Neparametricka simulace'!$O$11</definedName>
  </definedNames>
  <calcPr calcId="125725" iterate="1"/>
</workbook>
</file>

<file path=xl/calcChain.xml><?xml version="1.0" encoding="utf-8"?>
<calcChain xmlns="http://schemas.openxmlformats.org/spreadsheetml/2006/main">
  <c r="K4" i="3"/>
  <c r="O4" s="1"/>
  <c r="K5"/>
  <c r="H5" i="1"/>
  <c r="M5" s="1"/>
  <c r="H6"/>
  <c r="M6" s="1"/>
  <c r="H7"/>
  <c r="M7" s="1"/>
  <c r="H8"/>
  <c r="M8" s="1"/>
  <c r="H9"/>
  <c r="M9" s="1"/>
  <c r="H10"/>
  <c r="M10" s="1"/>
  <c r="H11"/>
  <c r="M11" s="1"/>
  <c r="H12"/>
  <c r="M12" s="1"/>
  <c r="H13"/>
  <c r="M13" s="1"/>
  <c r="H14"/>
  <c r="M14" s="1"/>
  <c r="H15"/>
  <c r="M15" s="1"/>
  <c r="H16"/>
  <c r="M16" s="1"/>
  <c r="H17"/>
  <c r="M17" s="1"/>
  <c r="H18"/>
  <c r="M18" s="1"/>
  <c r="H19"/>
  <c r="M19" s="1"/>
  <c r="H20"/>
  <c r="M20" s="1"/>
  <c r="H21"/>
  <c r="M21" s="1"/>
  <c r="H22"/>
  <c r="M22" s="1"/>
  <c r="H23"/>
  <c r="M23" s="1"/>
  <c r="H24"/>
  <c r="M24" s="1"/>
  <c r="H25"/>
  <c r="M25" s="1"/>
  <c r="H26"/>
  <c r="M26" s="1"/>
  <c r="H27"/>
  <c r="M27" s="1"/>
  <c r="H28"/>
  <c r="M28" s="1"/>
  <c r="H29"/>
  <c r="M29" s="1"/>
  <c r="H30"/>
  <c r="M30" s="1"/>
  <c r="H31"/>
  <c r="M31" s="1"/>
  <c r="H32"/>
  <c r="M32" s="1"/>
  <c r="H33"/>
  <c r="M33" s="1"/>
  <c r="H34"/>
  <c r="M34" s="1"/>
  <c r="H35"/>
  <c r="M35" s="1"/>
  <c r="H36"/>
  <c r="M36" s="1"/>
  <c r="H37"/>
  <c r="M37" s="1"/>
  <c r="H38"/>
  <c r="M38" s="1"/>
  <c r="H39"/>
  <c r="M39" s="1"/>
  <c r="H40"/>
  <c r="M40" s="1"/>
  <c r="H4"/>
  <c r="G5"/>
  <c r="L5" s="1"/>
  <c r="G6"/>
  <c r="L6" s="1"/>
  <c r="G7"/>
  <c r="L7" s="1"/>
  <c r="G8"/>
  <c r="L8" s="1"/>
  <c r="G9"/>
  <c r="L9" s="1"/>
  <c r="G10"/>
  <c r="L10" s="1"/>
  <c r="G11"/>
  <c r="L11" s="1"/>
  <c r="G12"/>
  <c r="L12" s="1"/>
  <c r="G13"/>
  <c r="L13" s="1"/>
  <c r="G14"/>
  <c r="L14" s="1"/>
  <c r="G15"/>
  <c r="L15" s="1"/>
  <c r="G16"/>
  <c r="L16" s="1"/>
  <c r="G17"/>
  <c r="L17" s="1"/>
  <c r="G18"/>
  <c r="L18" s="1"/>
  <c r="G19"/>
  <c r="L19" s="1"/>
  <c r="G20"/>
  <c r="L20" s="1"/>
  <c r="G21"/>
  <c r="L21" s="1"/>
  <c r="G22"/>
  <c r="L22" s="1"/>
  <c r="G23"/>
  <c r="L23" s="1"/>
  <c r="G24"/>
  <c r="L24" s="1"/>
  <c r="G25"/>
  <c r="L25" s="1"/>
  <c r="G26"/>
  <c r="L26" s="1"/>
  <c r="G27"/>
  <c r="L27" s="1"/>
  <c r="G28"/>
  <c r="L28" s="1"/>
  <c r="G29"/>
  <c r="L29" s="1"/>
  <c r="G30"/>
  <c r="L30" s="1"/>
  <c r="G31"/>
  <c r="L31" s="1"/>
  <c r="G32"/>
  <c r="L32" s="1"/>
  <c r="G33"/>
  <c r="L33" s="1"/>
  <c r="G34"/>
  <c r="L34" s="1"/>
  <c r="G35"/>
  <c r="L35" s="1"/>
  <c r="G36"/>
  <c r="L36" s="1"/>
  <c r="G37"/>
  <c r="L37" s="1"/>
  <c r="G38"/>
  <c r="L38" s="1"/>
  <c r="G39"/>
  <c r="L39" s="1"/>
  <c r="G40"/>
  <c r="L40" s="1"/>
  <c r="G4"/>
  <c r="K3" i="3" l="1"/>
  <c r="P46"/>
  <c r="I46"/>
  <c r="O3" l="1"/>
  <c r="O5" s="1"/>
  <c r="Q11"/>
  <c r="Q12"/>
  <c r="Q13"/>
  <c r="Q14"/>
  <c r="Q15"/>
  <c r="Q16"/>
  <c r="Q17"/>
  <c r="Q18"/>
  <c r="Q19"/>
  <c r="Q20"/>
  <c r="Q21"/>
  <c r="Q22"/>
  <c r="Q23"/>
  <c r="Q24"/>
  <c r="Q25"/>
  <c r="Q26"/>
  <c r="Q27"/>
  <c r="Q28"/>
  <c r="Q29"/>
  <c r="Q30"/>
  <c r="Q31"/>
  <c r="Q32"/>
  <c r="Q33"/>
  <c r="Q34"/>
  <c r="Q35"/>
  <c r="Q36"/>
  <c r="Q37"/>
  <c r="Q38"/>
  <c r="Q39"/>
  <c r="Q40"/>
  <c r="Q41"/>
  <c r="Q42"/>
  <c r="Q43"/>
  <c r="Q44"/>
  <c r="Q45"/>
  <c r="Q46"/>
  <c r="Q10"/>
  <c r="R10" s="1"/>
  <c r="J11"/>
  <c r="J12"/>
  <c r="J13"/>
  <c r="J14"/>
  <c r="J15"/>
  <c r="J16"/>
  <c r="J17"/>
  <c r="J18"/>
  <c r="J19"/>
  <c r="J20"/>
  <c r="J21"/>
  <c r="J22"/>
  <c r="J23"/>
  <c r="J24"/>
  <c r="J25"/>
  <c r="J26"/>
  <c r="J27"/>
  <c r="J28"/>
  <c r="J29"/>
  <c r="J30"/>
  <c r="J31"/>
  <c r="J32"/>
  <c r="J33"/>
  <c r="J34"/>
  <c r="J35"/>
  <c r="J36"/>
  <c r="J37"/>
  <c r="J38"/>
  <c r="J39"/>
  <c r="J40"/>
  <c r="J41"/>
  <c r="J42"/>
  <c r="J43"/>
  <c r="J44"/>
  <c r="J45"/>
  <c r="J46"/>
  <c r="J10"/>
  <c r="K11" s="1"/>
  <c r="B11" i="4"/>
  <c r="A11"/>
  <c r="R11" i="3" l="1"/>
  <c r="R12"/>
  <c r="R13"/>
  <c r="R14"/>
  <c r="R15"/>
  <c r="R16"/>
  <c r="R17"/>
  <c r="R18"/>
  <c r="R19"/>
  <c r="R20"/>
  <c r="R21"/>
  <c r="R22"/>
  <c r="R23"/>
  <c r="R24"/>
  <c r="R25"/>
  <c r="R26"/>
  <c r="R27"/>
  <c r="R28"/>
  <c r="R29"/>
  <c r="R30"/>
  <c r="R31"/>
  <c r="R32"/>
  <c r="R33"/>
  <c r="R34"/>
  <c r="R35"/>
  <c r="R36"/>
  <c r="R37"/>
  <c r="R38"/>
  <c r="R39"/>
  <c r="R40"/>
  <c r="R41"/>
  <c r="R42"/>
  <c r="R43"/>
  <c r="R44"/>
  <c r="R45"/>
  <c r="R46"/>
  <c r="K10"/>
  <c r="K46"/>
  <c r="K45"/>
  <c r="K44"/>
  <c r="K43"/>
  <c r="K42"/>
  <c r="K41"/>
  <c r="K40"/>
  <c r="K39"/>
  <c r="K38"/>
  <c r="K37"/>
  <c r="K36"/>
  <c r="K35"/>
  <c r="K34"/>
  <c r="K33"/>
  <c r="K32"/>
  <c r="K31"/>
  <c r="K30"/>
  <c r="K29"/>
  <c r="K28"/>
  <c r="K27"/>
  <c r="K26"/>
  <c r="K25"/>
  <c r="K24"/>
  <c r="K23"/>
  <c r="K22"/>
  <c r="K21"/>
  <c r="K20"/>
  <c r="K19"/>
  <c r="K18"/>
  <c r="K17"/>
  <c r="K16"/>
  <c r="K15"/>
  <c r="K14"/>
  <c r="K13"/>
  <c r="K12"/>
</calcChain>
</file>

<file path=xl/comments1.xml><?xml version="1.0" encoding="utf-8"?>
<comments xmlns="http://schemas.openxmlformats.org/spreadsheetml/2006/main">
  <authors>
    <author>NOBODY</author>
  </authors>
  <commentList>
    <comment ref="G1" authorId="0">
      <text>
        <r>
          <rPr>
            <b/>
            <sz val="8"/>
            <color indexed="81"/>
            <rFont val="Tahoma"/>
            <family val="2"/>
            <charset val="238"/>
          </rPr>
          <t>Jelikož data vykazují trend, je nutné ho odstranit. Důvodem je zkreslení odhadu směrodatné odchylky, která se počítá jako průměrná odchylka od střední hodnoty – je-li ovšem v datech trend, mění se i průměrná hodnota. Jelikož se snažíme z dat odhadnout riziko, tj. směrodatnou odchylku, došlo by při přímém výpočtu směrodatné odchylky bez detrendace vstupních dat k jejímu neodůvodněnému zkreslení, jelikož průměrná hodnota se v čase v datovém souboru mění.</t>
        </r>
        <r>
          <rPr>
            <sz val="8"/>
            <color indexed="81"/>
            <rFont val="Tahoma"/>
            <family val="2"/>
            <charset val="238"/>
          </rPr>
          <t xml:space="preserve">
</t>
        </r>
      </text>
    </comment>
  </commentList>
</comments>
</file>

<file path=xl/sharedStrings.xml><?xml version="1.0" encoding="utf-8"?>
<sst xmlns="http://schemas.openxmlformats.org/spreadsheetml/2006/main" count="69" uniqueCount="49">
  <si>
    <t>Období</t>
  </si>
  <si>
    <t>EUR</t>
  </si>
  <si>
    <t>GBP</t>
  </si>
  <si>
    <t>detrendováno</t>
  </si>
  <si>
    <t>% změna</t>
  </si>
  <si>
    <t>Korelace</t>
  </si>
  <si>
    <t>kontrola</t>
  </si>
  <si>
    <t>MIN</t>
  </si>
  <si>
    <t>MAX</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</si>
  <si>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</si>
  <si>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</si>
  <si>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</si>
  <si>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</si>
  <si>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</si>
  <si>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</si>
  <si>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</si>
  <si>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</si>
  <si>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</si>
  <si>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</si>
  <si>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</si>
  <si>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</si>
  <si>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014e0533-e2f6-4eb5-9659-fb920a425052</t>
  </si>
  <si>
    <t>CB_Block_0</t>
  </si>
  <si>
    <t>㜸〱敤㕣摤㜳ㅢ搷㜵挷㉥〹㄰ぢㄲㄲ㉤挹㜲攴㌸㌶㘳挷㐹㙣慡㡣㈴㕢㜱㤴搶㔵昸㈱㔲戴㈹㤱ㄶ㈸戹㐹敤愲㑢攰㉥戹ㄶ㜶挱散㉥㈸㌱㘹㙢㜷㥡愴㙥扥㔳㌷㌳㘹㍡敤㜴㍡搳㘹㍢挹㘴㈶㌳晤㙥搲愷㍥昴㈱㤹挹㑢晢搴㠷戴て㝤㘹愷攳㘹晦㠰昴昷㍢㜷ㄷ㔸〰挴㤲㠶㥤㠴捥㜰㙤ㅣ摥㍤昷㘳昷摥昳㜹捦戹慢㥣㤱换攵㝥㠴㡢㝦㜹㡤戲昰㐰㘵㌷㡣㤴㌷㌳摦㙣㌴㔴㉤㜲㥢㝥㌸㌳ㅢ〴昶敥㡡ㅢ㐶㈳㘸㔰愸扡愸て昳搵搰晤㠴㉡㔶㜷㔴㄰愲㔱㍥㤷㉢ㄶ㉤ㄳ昵ㅣ㠴扦挹攴挶㘲慦㠹㔱㠰ㅢ昳㜳慢ㅢ㉦㘱搴㑡搴っ搴搹愹㕢扡敦搳㑦捤㍣㌱㜳改㠳攷㘶捥㥤㥤㥡㙦㌵愲㔶愰㥥昶㔵㉢ち散挶搹愹戵搶㐶挳慤㍤慢㜶搷㥢户㤵晦戴摡㌸昷挴㠶晤攴㠷捥㍦㜹昱愲㜳改搲㠷㈶昰攰摣捡晣摣㕡愰㥣昰㉤ㄹ㌱捦搷㝤㜲㐱搵㕣捥㑢愹挰昵㌷㘷收攷昰㝦敡摤㜱昷搴㑣㘵㑢愹㠸て㔶㠱昲㙢㉡戴搰㜱摣㥢つ挳㤶户捤㠵戳扣㐵㑣戳㘶㠷㔱摥㥢㔷㡤㠶攵㈵愳ㄶ扤㔵慣㕢挳摥㥤昰㉡捡て摤挸摤㜱愳摤㠲户㡥㠱敡㘵敦㘶愸㙥搸晥愶扡㙥㝢㉡敦㉤戵摣晡愸扥㜲㈳敦㑢㠶㐸扦㤸㑣㝥㘶㌶昴收户散㐰摥㈸攴戲㘴戴㕤っ㙡摤㙤ㅦㄹ㍣㉥㕦㕤㥥挰㌱ㅦㅤ摣づ㌵户散愰摤㜲㝡㜰换㜸昲摤㙦昰㠱挱敤㔳㙢搴摤攷戱挱㝤㘴㈹扢㕢ㅢ攳㌱㙦换㡡㘲㌲㔶㠱㘰㡣愰㐸㐰〲㕡㈵㠲㜱㠲〹〰㘳昴晦㈰㈱改㡥慣㌲慢戶㔹摤㌰慢㌵戳㕡㌷慢捡慣㍡㘶㜵搳慣㙥㤹㔵搷慣扥㘴㔶㙦愳㑤㜲ㄵ挷挶捣昸㥡昸搷晦昸愷ㄷ㡣㠷㥦昹㠳捡㍤户晥昱㝦晦昹换ㄳ挷搰攸戹昸愵ㄶ〲晢づ㔸慤挳挳ㄷ㘶㈰ㄱ〷㤱〹㠸㠴㜳搱㜹捡㌹㝦扥㝥昱㥣晤㠴㥤攷戴㌲㠸摦挵㈸㤳㘸㍢攱㍣敦晡昵收ㅤ愱摤〳㜳㜶愸㍡ぢ㌷ㅤ搷捤㌵㕢㝥㍤㝣攷摥㤵㤵挸㡥搴晤扤㜵㥤㐱晡扡㔵㈰㔶㉡㤴攷㍤搸摢敤㤶摤㘸愹搹扢慥慥㝥㔷㑦戵户ㄶ㌴㌷〶搷㉥〶敡攳敤摡扥㌷㥡㠵㐲摢㤱戱晢㘶愹慢昴㝢㑤捤㙦㌵㐳攵换敢㑤㝢㙢㙥敤戶ち㉡㡡敡㔰搵㘵慡昷戲㉡㤶晡改㔵ㅦㄳ㠵戴搶ㅦ㑥㘳㥤㉢㜷㈳〸戳慡攳㝤户㔵㄰敤慥摢ㅢつ㜵扡慢㠹㝥㈶㉡捥㜴愱ㄷ㥢戵㔶㌸摦昴愳愰搹攸慥㤹慤敦搸搰㌴昵㙢捤扡ㅡㅤ捤㠹㔲㠰戲ㅤㄹ㌱㡣摣攳㠳㘵㐱〸㤱㈲㌱〵昹ㅤ摤㙣㌷㜳〳戳挳㉣ㅡ㡡㍣㘹扥㘷㥦挱昸扥愲㘳㌲㈴㌰㌵㈷摡づ㍥昴晤晢っ摢愶摣㡦户戱㘹㥥㡣㘷㝦㘵㐷昹搱㔵摢慦㌷㔴㤰㘹昹っ扥㤱㜵ㅣ㈰晦㍡ㄴ挲挰搵愳㤹㌳敥ㅡ扢昹㍢㙥㍤摡㉡㙣㈹㜷㜳㉢〲づ搶戱㔸攴搲昶㕤搶㍤㐰㔹㈷〸㑥〲㤴㑡戹挲㈹㌶㉡㤴㜰攵昲搴㑥ㄹ戲摣愵挸搹慦㑢㤶㈷㥣㐵户ㄱ㈹慤㤴㡦㍢愰㠸戶㙡㐲扥㌲㔹㌴戰㙢摡㘰㥣㜲收挱愵戶敢㐷扢ㅤ戹敤㤳ㄲ捤㐴㐷扡攰搰改〲慡㠲㙥㝤㤰㈱㙢㘰㥡ㅥ㙤㤰摤㌸挵㐴ㄴ㠳っ换㡥㤱扢㤹㡣敤㌳㜴〴摡愷㤹㤰慤捦つ搶ㄱ㘴昶㝥㈶㘵愷㠱昲㜸愴捤昶昲攳戵㌶扢ㄷぢ㘷㥤㈶戸㡦攰ㅤ〴㘷〰㡣晦㠴㠶愳㤶㐳戹晢戲摥㠹㝢敢〱㠲㜷〱㐰㍦㔹搴㌹戱慡愲て㜵㄰㍦㤲敤捡昰㤳挵㈹搶慡㠸㥥㜱摢捦㉣㝢㐲攸搸敢㍣ㅣ戶㜶㔴㙣散㝢〷昳㘶㝡㍡攴挸㡣愶改戹敥搳㌴扤㄰㙣㍡愴摤㝡〸㕤慤㈹㠲㜷〳㤴慣㠷〹㘱㕣攸昰ㅥ捣愳愷㑢昹戶㜰㡢戴㌳㌴愴㠱㡦ㄹ㤹㕢㠰っ㈵搷户㝤㌹昲愱改づ㑥㍢㙦㝢ㅦ晡散㘰昹㡥㠹摥㘳㌷㡦散づ㘳㐵㙦搰㡢㝥〴攲㘵晣摢㐰ㅢ昳㈸慡慤昷ㄲ扣て愰挷挶㜰昷晤㐶㈳〵攲ㄶ㝢㈹捡㥤㘰搴㐵扣摣昵摤㙤㈵ㄶ㘸挲㔹户㠳㑤ㄵ㈱㠲戱扣〰㕦戸ㄹ〴慡㠱㑤㙤㕤㄰摣扦摣搷㡤っㄷ㠳愶㐷晣㤱㡦ㅣ扥㉤っ挳攸愸㌹㤲敢昱㤱㌳㝣捤㔴捣㈹挵㌹戴挱㑦っ㔶ㄲ愹㑥摤散挵㝥搹晢换㈳㑤㌲㠴㈶㜹っ换㙡㍤づ〰㉤㘱晣换㐰㡤㜲㤶捤㝥㑥㥡㜵㝢慣㡣昰㘵散㑥㝡㘲㠸㝤㝡㘴㕣〷㙣攷㄰㍦〸换㕥挵昵摡捡㘲摣㕢㔳㐱つ戱〵户愱㑡㍡㉣㑢㔵㜳愴㉢摥㈶扡㘲㘴愴㙦㍦㥤ㄱ㕦ㄳ㍥改搱ㄲ㤹搲㥥㔹㤹戱ㄷ敦㌰ㄵ挳㤰㔴㉡ㄹ愱愱戶〶㈲攷戱敤㤱㡡ㄹ㐲挵㝣〰ぢ㘷㥤㈳㌸㑦㜰〱㈰晦㝤㘸㥡㠳㉥㍣㔳㘱㘳㍢っ㘹㔷慢戹㈲挹㈰㈱挲敦つ㔴㔶ㄷ昹㤸てㄲ㍣〵搰攳晥㌰〰㤹挱㠸㐲昲ㄴ㈳㑡ㅡ挳戹攵慡㍢攴㠱㘳づㄲ㑢昳慤㌰㙡㝡捣㉣㤵㥤㠵收昵㘶戴攰㠶摢挸㐴㥤㜴攲挲昳㕢捡〷㜷〵昰㝤㝡㜰捤敤㙤㔵户㥣㑡戳〵搵戶扣㜰ㄸ㌶收㔸づ昸㤲戲㌷㌷つ㕣挳敤㡦㌱㠴㠱㤵㤶㜸㉢愳戱〷㡡㝥㜳搳㜷扣戳愲敢㙥搴㔰攳㡥ㄶ㍡㤶㡢づ㔶ㄱ㤹㠳晡㤸戳扥ㄵ㈸戵㔰㜶㤶〲户摥㜰㝤㐵㘲挰挷㘴戲㙥㐵㙤㈲㑢戰搶㘴づ戰改㤷㥤昵挰昶挳㙤㥢〹挵摤ㄳ㕤㜷㤲ㄶ挹㍢㜳慥ㅦ攲㌱㐲㐵㤶㡦㍢㤵慤收ㅤ㘴㙢㕢㥥扦㘴㙦㠷㠷㠲㉡㘴㝡㝤〹㘹っ搳㌰㑤愳㘸ㄶ㠷愵て㌷攴戹ㅣ㘵㙦㤴㐰㘸㤵换㌳㘶㥥㘱扤改搷挷㌹ㅡ晡改㝣愷〹㘴㡦摡挸㤱㑣㉤㑣㐹戵㉥戱捦㠷〱慥㉥摤㕣敥㘴收摥㐴扥㍡捦ㄸ㝦㠶㠶ㄷ愶㘸愷㐱ㄸ愱㍢愶ㄹ㠵㌸昲つ攴て昴收㕤㉦昳㤵ㅣ㘹㐳摥㍢搶㈹㉥㈲㡦㌴攱慣搸ㅢ慡㠱㙣戴㘷㐷挷昴つ㥤㔸捦㙥㠴㜱摤㝣搳昳㙣㌲ㄶ㤹戲㔲戳挹扦戳慤愸㜹捤昵㉤〷㐰戸㉦㐶搹㜷㠱戲敦ち㙡挲戹挱挴愰㤴㌹㔶㜳搳づ摣㘸换㜳㙢㐵摥㌰㜹㜷㈸㌸ㄲ㈲㑥扤㥢㕣㠹挶㤸敡昱攵㙦挲㘱ぢ㘷㐰散ㄹ㘸㔱㉥ㅤ㠹て扥㌵㡤〲晥㌳㠶っ㉢㐱扤㐸㥣搴晡〵㡣㤶㤷㜳ㄱ㔰㌸㜲扤㥥㥣扥㜸晤㘵㘰戴ち㈲搵㌳㔸〴㌱挱㤴㡡㘷㠰扢攰摣昴摤〸搴㈳挵ㄶ摤㘸㈱〴挹〱㔰㤴捤敤晤㐲搵㔴愷改戶㑤㜸愸扦慡换㐸㍣搸㕦㥦戶ㅡ敦搹愳㕡摢㤳㤴ㄹ搹慦㤱搸㤵㍤摥昱㌰ㄹㅡ㐳捣㜶㘲㙢㡣慣愰㘹㘷摤愹㐳摥㠴㔹ㄲ㥥挹㔹扦㈸㡣㠲㐷㤷㑡搶㘵㤴ㄹ戸㘵搴㍥㥢㐵㔲㌹ㅢ㝡〱㈵㕡㉡㡤㉢挷㐹挱㘵ㅣ㍣愹慢㔲㝣〷ㄹ㍦ㄶㄷ㔷㕢㔱㔷㡤㝤昷㘴㕣㌳摢㘸慣晡昰ㄳ㙡㜶㔰㍦㈴㘲㡤戹㘹ㅢ㈳ㄲ㍡慣晤挷㈸戸㔲挲ㄸ㡢㈲ㄳ㈳ㄹ㤱㘰㠸㈲〴㉣㤵㔳愵㝦㔶收㔲户搱㐵摥㕤㔳戶㉦ㄴ愸㐴昵〵戵㈳㡥㔸挷㤷㍦㈹ㅤ摡晢㐵搱愵㤶㌳扢ㄱ挲愸㐷搴攵㜱㐹㠴摣㜲㙥㌰㌰㠵㘳っ㔰扤㜱㘹慤ㄶ㈱戹摢ㅥ㠰㝢㠳挳㐳ㅤ慣㠸㑥㥥搰㍦愳ㄶ㉤㘴㌰㙥昷㈴㈸㍦㐳㔲ㄴ捡搴㤱敢㝦㉥ㅢ㕦晦㝤㕥㝦㜱㌹㤷ㄴ㘲㔷㡦〹慦っ晦〱挴㑤攷㈶㈹㐵㈷㤳㤴戹搶㙥愲戸㈶ㄲㅣ㥤㡣㌲㥤扥㈰挲㌹ㅥ㘶戳㡥㔳㙣ㅡ㌸攵ㄶ戹戰愸㡤摤㘳捥戲㕦㙢戴敡㑡捣㜱愲慦挵㉡ㅦち㝡挹〱㐰㉤㑤ㄹ敢ㄲ㉦捡㌲㌶㔳㥣㌲㠹㌴扣攷㙤㝤〴摤㐵搱㘱っ㙤晥㤸㠲捣〸捣㐹㑡慣敦愴〲㍤挴ㄳ㥤㈳っ㜲㝣づ㉡慤て㐵㕤戶㠲ㄳ㜹敤㍣戲㐸㕢慡搹㑡㜳愵㐹慦㍤㠵扡敡㙡搴愱愰ㄱ收愹ㄵ㕥愱〰㠷㘴㐸改攰㈰搰㜶昲㈷昷晡换昱㕦ㄸㄷ愱㠰挱㉣㉦昷㐱㌹慣㉡〴㠹㉥户搹昱扢つ收㝦改㝢㕢㜳〰〶ㄳ挱㜴㙡搱㔲㍢㌹ぢ㈸敦敦攴㍣㠴㔶ㄹ㌹搲㜴㍡㤵㔹捡㤳〸搹㠳㘸㤰㈶㙥愵搷㥢㌰㐲搱㈹㌹ㅡ㤶㥣㑥㥣昶戰〹㙡〶愷㝢㤰㙢㜶㠴〳㌰晥㤹ㅥ昴㙣扤㑥㤷ㄷㄱ扡㐳㐱㔵ㅣ摥搰㉥改愹㥥㘳㔹㌲㈷晡㜸㡦昴㔴挴挷〵㉦㉣捣㕣戵愳摡㔶㈵摡搵㐷户㠶㘵㠹晣㍦㈰㈲戱攷搳改㌷㡦晡㍣㡡扡挳戵㉦摤昶㥢㜷㝣㜹慦㝣挸㜳㝦昴㘴慤戱㌱扥㘴㈹昷㈳晣㈷㤷㤹换晦㍤㐶㍣挸㙢㜳㠰㑥㠸㠴攳挸㔵戲㤶昰㤷摥捥ㄴ晥㘶昰ち㝣昸昶搹〱昲捡愹ㅥ㕥ㄱ㘵㜰挴㉣晥收㕢挶㉣挶摦㠲戴㘴ㄸ㄰㍣㌹㈶㘲收㡣扦挱つ㠹づㅡ㠰㜰搶㌳㠴㈰摦扢昱㌷㠳㝣愲搰攳挳ㅥ㍣ㅡ昲戳㐳愹㐴慡昷ㄴ慢㥦㠰㔰ㅢ㝦〵㘲〸㤹㐰㤳戶㕣ㅡ㝦搹㑤愶㙢㥡㑣〶て㠵㠸㉣㕦㡦ぢ扣挹㌳㔹晢㠶搲攲㥣搷搱㠶昴挷㝥晣昷愷戸㈱㕤〳㠵㜹㠹扦㠶挴摢愳㈸户摤〵戳捦㕤㘰㉡㕦摣㠵攷搸㠷㌹㝤敤㉥挴㌱㤱ち㄰晢扢ぢ捣昴㘵㌸㠵愹挴㙢㉡捣挱摤搸㘹㡦昱戲慢㌸㠶慢㐲㘴昷㘱挰挲㜹㐴愸敥敢㐷慦搹㠱敤㥤ㄱ晣㔲愰㘰搸㠲㜵㥣敢㤶㉥散㜱晦㥥㌵搲㘹㡦搸㐵ㄲ㜳㍦㡡慦ㅣ散㌴㍢㈸愵㉦ㅤ捣㌷㡡㐶攱㑤㐴㑥っ敥㈱㜲㥦㍣昵慤愵㝦晦挴愷㉥昳散㕡捣慢昹挷㔱ㅥ㈶㠱㑦扦〲㈹摥搴戱㤱㝢昹㤹捥㌵㝣慥攴㙥㌷搴㥣ㅤ㠸㐷ㄴ㕡㕥㔲搴㡣㤷㘲㑣捤㝣㠷挱摤挴㈹〸敤㙥捥昴㠴㍦攵㌳㈷〹ㄹ捥愴㕥㕣㘲㝣㐹ㄲ搱ㄸ㘸捣㠶昴㍣昳摦㠴㌹㝡㠳㉦搲敤㌱㜲〷捡换㌰扥㤱搸㍢㡤挸攵㉥挲愲改㙤愵挱㐳〰㠹㤶㐲㌶㠲ㅣ㤲摥搴昰㜸㠰㘸愹㕢㈸攴㤹昵换挸戳昵㈶㝣ㄹㅢ㌸㔲〲慡㝤〴㜰挸㑦㕡戰㡡愰㘲ㄲ㥢ㅦ㜶㜷换㔰㐰㘲㥡㤸戸ㄵ㥦收㜹ㄴ㘴㈳㐳挴昹〴晢㑢㈸㈴㔷㥥㍢摣〳㠷愶昸㤰戲愷搳㜰㕡戰昳ㅥ攳㙥㈵敦㡡摦挲㌹㄰搸㤹㠲ㄸっ晦〴搱搸㥣㑡挶㑥㌷㉤㘹ㄴ攱㜱㕤㙣㜷ㅡ㡦慢㘰戳晣㌳搸愱㈲ㄵ挸敦㠶㔸㍦摤ㄹ晡摥摥ㅡ摡㌸㝦っㄳ攴て晥搷㠳ㄹ㠲㡤愷㔲㘲愰㘱て搴慡愸て㡢㝦ㄴ㕤㌸改㥣㘱㜵㡡㜲㙦㌰㘳㥤㐸搶㐸扦晤㘷㉥㕢㈴敢㘳散捤愴㜶㤷晤㝦〱㠸㝤敤扦㜱㠹㝤昱戳㕥㡣ぢ攲㥣㌲㥦戲㙦ち㠷㉢㠲㈸㌷㤲㌹戲㐹戶愴挸〴戸㉥㔵昰ㄹ慢慥ㄶつ㡥ㄸ搸㘸敦㐱㠹㜶㕦晡戶攳〳ㄵ㈰㜳㐵昹㍦㠱ちㅡ搸扦㕢㙦㜱㌴㕥㠵㉡挰愹㙢㙥㉤㘸㠶㑤㈷㥡慡㈰〵㍣挵㉦搱ㅣ昸㍣戳挶ㅦ昷㉡戵㐷戰ㄲㄳ㌶晡慣慣㐲㘱㕦㔷搱㕢㤳㤹㘴㥥攱㘰㜹つ㝥㤳㌴㤹㑡㌶搱㌶㠴昷㌸捦戵散〶㍥㘳㕤㐵搴㌳㈲敡㔰㤸㍡ㅤ㝢敥㍤慤挱㠵挳㜹慤㘷ㄱㄹ㔲㡤ㄹ愴捡㘴ち扦晣㈲㔷戵㜷つ扡摢挶㜳ぢ搹㜲戸攸㕢㈹晦㐷愰攸挱㥥搲捤㌰㝣㈶扦㑥搶㔱扡换㈸戱摥慡〱搰挷攱㉦晦ㄱ㠰㠳〷㙦搹晦㈴昸㍥晥搴㥢㐱戲改〶㐲㙢〷挸㡤搷搱搵㤰〸㈰ち㤶攲㕤昲㕢㐰㠱愲㘹㝣ㅤㄳ愵㐰愰㥣㉢㙣〲っ收昲慦敤挵攵挶ㄲ㐷挱捦㜲㌹㐲晣㌳㥥㐹戰㉦愵戱摣挷㑡摢摢㈹散㈴㌷戳搴〰㔶〳愰㍣㘲㜰昳㐲㑥㉦ㄹ慦攱㠹愴㐴㘷㐵㘵㠳挲戶㍥㐰㜲ㄹ摣愰挸㙣扥㠲挶敤搹㙣〳㍢㜸㌶㕦摡㜳㌶㜴㉤攴つ搳攳㑦㈶愶挹ち㔱㙤㐵〴㉤㠲ㅤ㠰挹挴㐲ㅤ愷搲攵㍣ち㍡㠹昱㜷愴㍥慥ㅦ挴㝦㝦㜸昹晢摦攳昵摦㤷つ㔱戳愸敡㥥〵搵慣捣攲搵昴㉣㜶㠱ㅤ㍣㡢捦散㌵㡢㐹㙡㘰㔹搱㑦愲㔰ㅥ㤹㈴晢㌱㙥㘳晤ㅡ挱慦ㄳ晣〶挱换〴慦㄰晣㈶㐰搹㌴敡昸搳㍦㝤㜲㡥っ昷㕢㙣㌵㌲㐹㑡换㜰㥦㐲挱晡㌴挱㘷〸㝥㥢攰㔵㠲摦〱㈸㥢㤳㈴扥㌴晣㉣㤱㥦㈳昸㍣挱ㄷ〸扥㐸昰㈵〰㌴㈴㍦㐸挳㉦ㄳ昹ㄵ㠲摦㈵㜸㡤攰昷〸扥ち㔰㌶昳㘴㤱㥦ㅦ㙣㌹改ㄸ㈷ㅦ晤㈲〹搲昵㜵敦ㄵ㝣慤扢换捣晥〸晥愹㠲扣㤸昹㔱昳挳挳㡤㤵戸摡戴搲昹㤷㐰㠳㌷㌱づ搷扢ㄳ㕢攵㠸昷攳㔷㌴㡣挹㠴〷昳㘴扢㡣捦戶挴搷攵ㄱ㔷㉥㘱㐱〷搹ぢ摡挳㈹㝡㜱㜴晤㔰㘸晡㌸㉦㌲搰㍣ㄷ㠶㍣扤㘱戸㠹ㄸ㕣扤ㅡ挷㌶㜳㘶㥣㑢㠴ㄸ㙡㘵㑣戱攵㐲ㅡ㕢㐹攳㙦晦㜵㈷攴㠶ち㕣㤰㔵摤㤸攲㉤㡤㌷㤳挶ㄷ昰扤㥤戴挱挸晡晡㘱搲㤸㙡㐰ㅡ㍢㐹攳晦扡㜰愶摤㌸㤱㝡㍤㜲㥥㈲㤹戱㙦㤱㥤㕣敡摢㝢〶㐸昲づ㝤愱㜱㐷愳挹㝢㜲㈴愰㈱摥搰〴づ晡〴昸晡㝤〵愷搶㜰扣〷㈶㔳晦㈳ㄸ换㌸捤戶㘰㐷㌶㍥㙥摦挱㈱㠲挰㤲㍢㜶㉥㌸慢〱㄰㘳捥㜲㠸晤㜱晤㔰戱〸㕣扢㔱扤扥晢㈴㕢㌲戶〱㥤昵㐸㤲㥦㈶捦〷つ攷ち㐸挲㙣搴愸㈷㤴捤扤搲攱ㄹ敢て㐱ㅣ㐴搷〰㔹㈸改攴ㅡ捦愰攷っ㙡㕡㉡㉢挳㐶㑦㙡〸戱㘱〶㜵慦愰㝦㌵㐶搳㉢㉦ㄹ搴挶㠲慥挶攸搳㠲愶㝥ㄶ昴慦挴㘸ㅥ㜶㈸ㄹ慦㈴攸ㄷ㘳昴晢〵㑤ㅤ㉥慤㕦㠸搱㡦〹㥡㑡㥢㑣㔷昸㔳㠰攳挹扦㜷㌲戵㈳㠱㌶搳昸ㄸㅡ㑢〰㍡捤戳搶㥦戱挳㥦〳㡣㈰昶㙦挴ㅣ摦㍤㐳㉡㝦㜹摣慤昸㜱㝡㠶㥦㑥搰㌷㘳戴㥥㈱つ㠴戴㕥㡦搱㝡㠶㌴ㄹ㠲慥挴㘸㍤挳㔷ㄳ昴㡤ㄸ慤㘷㐸戳㈲慤㥦㡢搱㝡㠶戴㉥㠲㕥㡢搱晡㑤㘸㙦〴扤ㅡ愳昵㥢㝣㍥㐱㕦㡦搱晡㑤㘸㤳愴昵戵ㄸ慤摦㠴㔶㑡搰㉢㌱㕡扦〹敤㤶愰㥦㡤搱晡㑤㘸扥〴晤㑣㡣搶㙦㐲㠳㈶攸攵ㄸ慤摦㠴㈶㑥搰㔰㕡挲㈳晡㑤㕥㑢搰㑢㌱㕡扦〹捤愰戴㕥㡣搱晡㑤㘸ㄸ〵㝤㈵㐶换㥢攴挹㥡〷㤶ㄱ㜲昰㤰㍥收㜷搰搵㈰户昰㠱搶㜷㜹㈷㈸摥㈵昶ぢ攵㥣㈱㔵扤搸昱晦〷㙤ち昴戵</t>
  </si>
  <si>
    <t>Decisioneering:7.0.0.0</t>
  </si>
  <si>
    <t>f0a81c10-22b0-422e-a76b-5670a5252ba1</t>
  </si>
  <si>
    <t>CB_Block_7.0.0.0:1</t>
  </si>
  <si>
    <t>㜸〱敤㕣敢㙦ㅣ搷㜵摦ㄹ㜲㤷㍢㑢慥挴㐸戲ㅣ搹㡥捤挴㜱ㄲ㥢㉡㈳挹㔶ㅣ愵㜵ㄵ㍥㐴㡡㌶㈵搲㕡㑡㑥搲戸摢攱敥ㅤ㜲慣㥤㔹㜶㘶㤶ㄲ㤳㌶㜶㄰㈷㜵昳㜲㔳户㐰ㅢ㈰㐱㔰愰㐸㠲ㄴ〵ち戴改晢㍦㜰㠰㝥㈹㄰ㄴ晤㤰攴㐳扦戴㈸㕣昴て㐸㝦扦㜳㘷㜶㘷㜷戹㐳㝡敤戴㜴挱戱昷昰捥戹㡦㤹㝢捦昳㥥㜳㐷㌹㈳㤷换晤ㅣㄷ晦昲ㅡ㘵攱㠱捡㙥ㄸ㈹㙦㘶扥搹㘸愸㕡攴㌶晤㜰㘶㌶〸散摤ㄵ㌷㡣㐶搰愰㔰㜵㔱ㅦ收慢愱晢ㄹ㔵慣敥愸㈰㐴愳㝣㉥㔷㉣㕡㈶敡㌹〸㝦㤳挹㡤挵㕥ㄳ愳〰㌷收攷㔶㌷㕥挰愸㤵愸ㄹ愸戳㔳户㜴摦愷㥥㥣㜹㝣收搲㐷捥捤㥣㍢㍢㌵摦㙡㐴慤㐰㍤攵慢㔶ㄴ搸㡤戳㔳㙢慤㡤㠶㕢㝢㐶敤慥㌷㙦㉢晦㈹戵㜱敥昱つ晢㠹㡦㥥㝦攲攲㐵攷搲愵㡦㑥攰挱戹㤵昹戹戵㐰㌹攱摢㌲㘲㥥慦晢挴㠲慡戹㥣㤷㔲㠱敢㙦捥捣捦攱晦搴扢攳敥挹㤹捡㤶㔲ㄱㅦ慣〲攵搷㔴㘸愱攳戸㌷ㅢ㠶㉤㙦㥢ぢ㘷㜹㡢㤸㘶捤づ愳扣㌷慦ㅡつ换㑢㐶㉤㝡慢㔸户㠶扤㍢攱㔵㤴ㅦ扡㤱扢攳㐶扢〵㙦ㅤ〳搵换摥捤㔰摤戰晤㑤㜵摤昶㔴摥㕢㙡戹昵㔱㝤攵㐶㍥㤸っ㤱㝥㌱㤹晣捣㙣攸捤㙦搹㠱扣㔱挸㘵挹㘸扢ㄸ搴扡摢㍥㍣㜸㕣扥扡㍣㠱㘳㍥㌲戸ㅤ㙡㙥搹㐱扢攵昴攰㤶昱攴扢摦攰挳㠳摢愷搶愸扢捦愳㠳晢挸㔲㜶户㌶挶㘳摥㤶ㄵ挵㘴慣〲挱ㄸ㐱㤱㠰〴戴㑡〴攳〴ㄳ〰挶攸㝦㐳㐲搲ㅤ㔹㘵㔶㙤戳扡㘱㔶㙢㘶戵㙥㔶㤵㔹㜵捣敡愶㔹摤㌲慢慥㔹㝤挱慣摥㐶㥢攴㉡㡥㡤㤹昱㜵攲挷晦昵戳㥦㤵㝦㜸晤㍢慦晦换晤㉦㝦攱搵捦㑤ㅣ㐳愳㘷攳㤷㕡〸散㍢㘰戵づて㕦㤸㠱㐴ㅣ㐴㈶㈰ㄲ捥㐵攷㐹攷晣昹晡挵㜳昶攳㜶㥥搳捡㈰㝥ㄷ愳㑣愲敤㠴昳㥣敢搷㥢㜷㠴㜶て捣搹愱敡㉣摣㜴㕣㌷搷㙣昹昵昰晥扤㉢㉢㤱ㅤ愹晢㝡敢㍡㠳昴㜵慢㐰慣㔴㈸捦㝢戰户摢㉤扢搱㔲戳㜷㕤㕤晤㥥㥥㙡㙦㉤㘸㙥っ慥㕤っ搴㙦戶㙢晢摥㘸ㄶち㙤㐷挶敥㥢愵慥搲敦㌵㌵扦搵っ㤵㉦慦㌷敤慤戹戵摢㉡愸㈸慡㐳㔵㤷愹摥挳慡㔸敡愷㔷㝤㑣ㄴ搲㕡㝦㕦ㅡ敢㕣戹ㅢ㐱㤸㔵ㅤ敦扢慤㠲㘸㜷摤摥㘸愸搳㕤㑤昴㌳㔱㜱愶ぢ扤搸慣戵挲昹愶ㅦ〵捤㐶㜷捤㙣㝤挷㠶愶愹㕦㙢搶搵攸㘸㑥㤴〲㤴敤挸㠸㘱攴ㅥㅢ㉣ぢ㐲㠸ㄴ㠹㈹挸敦敥㘶扢㤹ㅢ㤸ㅤ㘶搱㔰攴㐹昳晤晢っ挶昷ㄵㅤ㤳㈱㠱愹㌹搱㜶昰愱ㅦ摡㘷搸㌶攵㝥戱㡤㑤昳㘴㍣晢㉢㍢捡㡦慥摡㝥扤愱㠲㑣换㘷昰㡤慣攳〰昹㌷愰㄰〶慥ㅥ捤㥣㜱搷搸捤摦㜱敢搱㔶㘱㑢戹㥢㕢ㄱ㜰戰㡥挵㈲㤷戶敦戲摥〵㤴㜵㠲攰㈴㐰愹㤴㉢㥣㘲愳㐲〹㔷㉥㑦敤㤴㈱换㕤㡡㥣晤扡㘴㜹挲㔹㜴ㅢ㤱搲㑡昹戸〳㡡㘸慢㈶攴㉢㤳㐵〳扢愶つ挶㈹㘷ㅥ㕣㙡扢㝥戴摢㤱摢㍥㈹搱㑣㜴愴ぢづ㥤㉥愰㉡攸搶〷ㄹ戲〶愶改搱〶搹㡤㔳㑣㐴㌱挸戰散ㄸ戹㥢挹搸㍥㐳㐷愰㝤㥡〹搹晡摣㘰ㅤ㐱㘶敦㘷㔲㜶ㅡ㈸㡦㐷摡㙣㉦㍦㕥㙢戳㝢戰㜰搶㘹㠲㝢〹摥㑤㜰〶挰昸㌷㘸㌸㙡㌹㤴扢㉦敢㝥摣㕢て㄰扣〷〰晡挹愲捥㠹㔵ㄵ㝤愸㠳昸㤱㙣㔷㠶㥦㉣㑥戱㔶㐵昴㡣摢㝥㘶搹ㄳ㐲挷㕥攷攱戰戵愳㘲㘳㍦㌰㤸㌷搳搳㈱㐷㘶㌴㑤捦㜵㥦愶改㠵㘰搳㈱敤搶㐳攸㙡㑤ㄱ扣ㄷ愰㘴扤㡦㄰挶㠵づ敦挱㍣㝡扡㤴敦〸户㐸㍢㐳㐳ㅡ昸㤸㤱戹〵挸㔰㜲㝤摢㤷㈳ㅦ㥡敥攰戴昳㡥昷愱捦づ㤶敦㤸攸㍤㜶昳挸敥㌰㔶昴㈶扤攸㠷㈱㕥挶扦づ戴㌱㡦愰摡晡〰挱〷〱㝡㙣っ㜷摦㙦㌶㔲㈰㙥戱㤷愲摣〹㐶㕤挴换㕤摦摤㔶㘲㠱㈶㥣㜵㍢搸㔴ㄱ㈲ㄸ换ぢ昰㠵㥢㐱愰ㅡ搸搴搶〵挱晤换扤摤挸㜰㌱㘸㝡挴ㅦ昹挸攱㍢挲㌰㡣㡥㥡㈳戹ㅥㅦ㌹挳搷㑣挵㥣㔲㥣㐳ㅢ晣昸㘰㈵㤱敡搴捤㕥散㤷扤扦㍣搲㈴㐳㘸㤲㐷戱慣搶㘳〰搰ㄲ挶㍦て搴㈸㘷搹散㤷愴㔹户挷捡〸㕦挶敥愴㈷㠶搸愷㐷挶㜵挰㜶づ昱㠳戰散㔵㕣慦慤㉣挶扤㌵ㄵ搴㄰㕢㜰ㅢ慡愴挳戲㔴㌵㐷扡攲ㅤ愲㉢㐶㐶晡昶搳ㄹ昱㌵攱㤳ㅥ㉤㤱㈹敤㤹㤵ㄹ㝢昱づ㔳㌱っ㐹愵㤲ㄱㅡ㙡㙢㈰㜲ㅥ摢ㅥ愹㤸㈱㔴捣㠷戱㜰搶㌹㠲昳〴ㄷ〰昲㍦㠲愶㌹攸挲㌳ㄵ㌶戶挳㤰㜶戵㥡㉢㤲っㄲ㈲㝣㝤愰戲扡挸挷㝣㠴攰㐹㠰ㅥ昷㠷〱挸っ㐶ㄴ㤲愷ㄸ㔱搲ㄸ捥㉤㔷摤㈱てㅣ㜳㤰㔸㥡㙦㠵㔱搳㘳㘶愹散㉣㌴慦㌷愳〵㌷摣㐶㈶敡愴ㄳㄷ㥥摢㔲㍥戸㉢㠰敦搳㠳㙢㙥㙦慢扡攵㔴㥡㉤愸戶攵㠵挳戰㌱挷㜲挰㤷㤴扤戹㘹攰ㅡ㙥㝦㡣㈱っ慣戴挴㕢ㄹ㡤㍤㔰昴㥢㥢扥攳㥤ㄵ㕤㜷愳㠶ㅡ㜷戴搰戱㕣㜴戰㡡挸ㅣ搴挷㥣昵慤㐰愹㠵戲戳ㄴ戸昵㠶敢㉢ㄲ〳㍥㈶㤳㜵㉢㙡ㄳ㔹㠲戵㈶㜳㠰㑤扦散慣〷戶ㅦ㙥摢㑣㈸敥㥥攸扡㤳戴㐸摥㤹㜳晤㄰㡦ㄱ㉡戲㝣摣愹㙣㌵敦㈰㕢摢昲晣㈵㝢㍢㍣ㄴ㔴㈱搳敢㑢㐸㘳㤸㠶㘹ㅡ㐵戳㌸㉣㝤戸㈱捦攵㈸㝢愳〴㐲慢㕣㥥㌱昳っ敢㑤扦㍥捥搱搰㑦攷㍢㑤㈰㝢搴㐶㡥㘴㙡㘱㑡慡㜵㠹㝤㍥〶㜰㜵改收㜲㈷㌳昷ㄶ昲搵㜹挶昸㌳㌴扣㌰㐵㍢つ挲〸摤㌱捤㈸挴㤱㙦㈰㝦愰㌷敦㝡㤹慦攴㐸ㅢ昲摥戱㑥㜱ㄱ㜹愴〹㘷挵摥㔰つ㘴愳㍤㍢㍡愶㙦攸挴㝡㜶㈳㡣敢收㥢㥥㘷㤳戱挸㤴㤵㥡㑤晥㥤㙤㐵捤㙢慥㙦㌹〰挲㝤㌱捡扥ぢ㤴㝤㔷㔰ㄳ捥つ㈶〶愵捣戱㥡㥢㜶攰㐶㕢㥥㕢㉢昲㠶挹扢㐳挱㤱㄰㜱敡摤攴㑡㌴挶㔴㡦㉦㝦ㄳづ㕢㌸〳㘲捦㐰㡢㜲改㐸㝣昰慤㘹ㄴ昰㥦㌱㘴㔸〹敡㐵攲愴搶慦㘰戴扣㥣㡢㠰挲㤱敢㡤攴昴挵ㅢ㉦〲愳㔵㄰愹㥥挱㈲㠸〹愶㔴㍣〳摣〵攷愶敦㐶愰ㅥ㈹戶攸㐶ぢ㈱㐸づ㠰愲㙣㙥敦ㄳ慡愶㍡㑤户㙤挲㐳晤㔵㕤㐶攲挱晥晡戴搵㜸晦ㅥ搵摡㥥愴捣挸㝥㡤挴慥散昱㡥㠷挹搰ㄸ㘲戶ㄳ㕢㘳㘴〵㑤㍢敢㑥ㅤ昲ㄶ捣㤲昰㑣捥晡㔵㘱ㄴ㍣扡㔴戲㉥愳捣挰㉤愳昶搹㉣㤲捡搹搰ぢ㈸搱㔲㘹㕣㌹㑥ち㉥攳攰㐹㕤㤵攲㍢挸昸戱戸戸摡㡡扡㙡散扢㈷攳㥡搹㐶㘳搵㠷㥦㔰戳㠳晡㈱ㄱ㙢捣㑤摢ㄸ㤱搰㘱敤㍦㐶挱㤵ㄲ挶㔸ㄴ㤹ㄸ挹㠸〴㐳ㄴ㈱㘰愹㥣㉡晤戳㌲㤷扡㡤㉥昲敥㥡戲㝤愱㐰㈵慡㉦愸ㅤ㜱挴㍡扥晣㐹改搰摥㉦㡡㉥戵㥣搹㡤㄰㐶㍤愲㉥㡦㑢㈲攴㤶㜳㠳㠱㈹ㅣ㘳㠰敡㡤㑢㙢戵〸挹摤昶〰摣ㅢㅣㅥ敡㘰㐵㜴昲㠴晥ㄹ戵㘸㈱㠳㜱扢㈷㐱昹ㄹ㤲愲㔰愶㡥㕣晦㜹搹昸收ㅦ昳晡晥攵㕣㔲㠸㕤㍤㈶扣㌲晣〷㄰㌷㥤㥢愴ㄴ㥤㑣㔲收㕡扢㠹攲㥡㐸㜰㜴㌲捡㜴晡㠲〸攷㜸㤸捤㍡㑥戱㘹攰㤴㕢攴挲愲㌶㜶㡦㌹换㝥慤搱慡㉢㌱挷㠹扥ㄶ慢㝣㈸攸㈵〷〰戵㌴㘵慣㑢扣㈸换搸㑣㜱捡㈴搲昰㥥户昵㜱㜴ㄷ㐵㠷㌱戴昹㘳ち㌲㈳㌰㈷㈹戱扥㤳ち昴㄰㑦㜴㡥㌰挸昱㌹愸戴㍥ㄴ㜵搹ち㑥攴戵昳挸㈲㙤愹㘶㉢捤㤵㈶扤昶ㄴ敡慡慢㔱㠷㠲㐶㤸愷㔶㜸㠵〲ㅣ㤲㈱愵㠳㠳㐰摢挹㥦摣ㅢ㉦挶㝦㘱㕣㠴〲〶戳扣摣〷攵戰慡㄰㈴扡摣㘶挷敦㌶㤸晦愵敦㙤捤〱ㄸ㑣〴搳愹㐵㑢敤攴㉣愰扣扦㤳昳㄰㕡㘵攴㐸搳改㔴㘶㈹㑦㈲㘴て愲㐱㥡戸㤵㕥㙦挲〸㐵愷攴㘸㔸㜲㍡㜱摡挳㈶愸ㄹ㥣敥㐱慥搹ㄱづ挰昸㘷㝡搰戳昵㍡㕤㕥㐴攸づ〵㔵㜱㜸㐳扢愴愷㝡㡥㘵挹㥣攸攳㍤摣㔳ㄱㅦㄷ扣戰㌰㜳搵㡥㙡㕢㤵㘸㔷ㅦ摤ㅡ㤶㈵昲㝦㡦㠸挴㥥㑦愷摦㍣敡昳㈸敡づ搷扥㜴摢㙦摥昱攵扤昲㈱捦晤搱㤳戵挶挶昸㤲愵摣捦昱㥦㕣㘶㉥晦㜷ㄸ昱㈰慦捤〱㍡㈱ㄲ㡥㈳㔷挹㕡挲㕦㝡㍢㔳昸㥢挱㉢昰攱摢㘷〷挸㉢愷㝡㜸㐵㤴挱ㄱ戳昸㥢㙦ㅢ戳ㄸ㝦〳搲㤲㘱㐰昰攴㤸㠸㤹㌳晥ㅡ㌷㈴㍡㘸〰挲㔹㑦ㄳ㠲㝣敦挵摦っ昲㠹㐲㡦て㝢昰㘸挸晦ㅦ㑡㈵㔲扤愷㔸晤㉦〸戵昱㔷㈰㠶㤰〹㌴㘹换愵昱㤷摤㘴扡愶挹㘴昰㔰㠸挸昲昵戸挰㥢㍣㤳戵㙦㉡㉤捥㜹ㅤ㙤㐸㝦攱挷㝦晦て㌷愴㙢愰㌰㉦昱搷㤰㜸㝢〴攵戶扢㘰昶戹ぢ㑣攵㡢扢昰㉣晢㌰愷慦摤㠵㌸㈶㔲〱㘲㝦㜷㠱㤹扥っ愷㌰㤵㜸㑤㠵㌹戸ㅢ㍢敤㌱㕥㜶ㄵ挷㜰㔵㠸散㍥っ㔸㌸㡦〸搵扤晤攸㌵㍢戰扤㌳㠲㕦ちㄴっ㕢戰㡥㜳摤搲㠵㍤敥摢戳㐶㍡敤ㄱ扢㐸㘲敥㐷昱㤵㠳㥤㘶〷愵昴愵㠳昹㐶搱㈸扣㠵挸㠹挱㍤㐴敥戳愷晥㝣改愷㥦㜹昹㌲捦慥挵扣㥡㝦っ攵㘱ㄲ昸昴㉢㤰攲㑤ㅤㅢ戹㠷㥦改㕣挳攷㑡敥㜶㐳捤搹㠱㜸㐴愱攵㈵㐵捤㜸㈹挶搴捣㜷ㄸ摣㑤㥣㠲搰敥收㑣㑦昸㔳㍥㜳㤲㤰攱㑣敡挵㈵挶㤷㈴ㄱ㡤㠱挶㙣㐸捦㌳晦㘷㌰㐷㙦昲㐵扡㍤㐶敥㐰㜹ㄹ挶てㄲ㝢愷ㄱ戹摣㐵㔸㌴扤慤㌴㜸〸㈰搱㔲挸㐶㤰㐳搲㥢ㅡㅥて㄰㉤㜵ぢ㠵㍣戳㝥ㄹ㜹戶摥㠴㉦㘳〳㐷㑡㐰戵㡦〰づ昹㐹ぢ㔶ㄱ㔴㑣㘲昳挳敥㙥ㄹち㐸㑣ㄳㄳ户攲搳㍣㠷㠲㙣㘴㠸㌸㥦㘰㍦㠱㐲㜲攵戹挳㍤㜰㘸㡡て㈹㝢㍡つ愷〵㍢敦㌱敥㔶昲慥昸㉤㥣〳㠱㥤㈹㠸挱昰㑦㄰㡤捤愹㘴散㜴搳㤲㐶ㄱㅥ搷挵㜶愷昱戸ち㌶换㍦㠳ㅤ㉡㔲㠱晣㙥㠸昵搳㥤愱敦改慤愱㡤昳挷㌰㐱晥攰㝦㍤㤸㈱搸㜸㉡㈵〶ㅡ昶㐰慤㡡晡戰昸㈷搱㠵㤳捥ㄹ㔶愷㈸昷〶㌳搶㠹㘴㡤昴摢㝦收戲㐵戲㍥挵摥㑣㙡㜷搹晦㑦〳戱慦晤㌷㉥戱㉦㝥搶昳㜱㐱㥣㔳收㔳昶㑤攱㜰㐵㄰攵㐶㌲㐷㌶挹㤶ㄴ㤹〰搷愵ち㍥㘳搵搵愲挱ㄱ〳ㅢ敤㍤㈸搱敥㑢摦㜶㝣愰〲㘴慥㈸晦㈷㔰㐱〳晢㜷敢㉤㡥挶慢㔰〵㌸㜵捤慤〵捤戰改㐴㔳ㄵ愴㠰愷昸㈵㥡〳㥦㘷搶昸㑥慦㔲㝢ㄸ㉢㌱㘱愳捦捡㉡ㄴ昶㜵ㄵ扤㍤㤹㐹收ㄹづ㤶搷攰㌷㐹㤳愹㘴ㄳ㙤㐳昸㉥攷搹㤶摤挰㘷慣慢㠸㝡㐶㐴ㅤち㔳愷㘳捦扤愷㌵戸㜰㌸慦昵っ㈲㐳慡㌱㠳㔴㤹㑣攱搷㥥攷慡昶慥㐱㜷摢㜸㙥㈱㕢づㄷ㝤㉢攵扦つ㡡ㅥ散㈹摤っ挳㘷昲敢㘴ㅤ愵扢㡣ㄲ敢慤ㅡ〰㝤ㅣ晥昲ㅦ〷㌸㜸昰㤶晤㑦㠲敦攳㑦扤ㄹ㈴㥢㙥㈰戴㜶㠰摣㜸ㅤ㕤つ㠹〰愲㘰㈹摥㈵扦〵ㄴ㈸㥡挶㌷㌱㔱ち〴捡戹挲㈶挰㘰㉥晦愳扤戸摣㔸攲㈸昸㔹㉥㐷㠸㝦挶搳〹昶㠵㌴㤶晢㔸㘹㝢㍢㠵㥤攴㘶㤶ㅡ挰㙡〰㤴㐷っ㙥㕥挸改㈵攳㌵㍣㤱㤴攸慣愸㙣㔰搸搶〷㐸㉥㠳ㅢㄴ㤹捤㌷搰戸㍤㥢㙤㘰〷捦收搵㍤㘷㐳搷㐲摥㌰㍤晥㘴㘲㥡慣㄰搵㔶㐴搰㈲搸〱㤸㑣㉣搴㜱㉡㕤捥愳愰㤳ㄸ㝦㑢敡攳晡愷昸敦㑦㉥晦攸㜵㕥晦㜱搹㄰㌵㡢慡敥㔹㔰捤捡㉣㕥㐹捦㘲ㄷ搸挱戳昸搲㕥戳㤸愴〶㤶ㄵ晤㉣ち攵㤱㐹戲ㅦ攳㌶搶㙦ㄱ晣㌶挱攷〸㕥㈴㜸㠹攰昳〰㘵搳愸攳㑦晦昴挹㌹㌲摣ㄷ搸㙡㘴㤲㤴㤶攱㕥㐶挱晡㈲挱㤷〸㝥㠷攰ㄵ㠲摦〵㈸㥢㤳㈴扥㌴晣㌲㤱㕦㈱昸㉡挱搷〸扥㑥昰㉡〰ㅡ㤲ㅦ愴攱敦ㄱ昹つ㠲摦㈷㜸㡤攰て〸晥㄰愰㙣收挹㈲扦㍣搸㜲搲㌱㑥㍥晡㐵ㄲ愴敢敢摥㉢昸㕡㜷㤷㤹晤ㄱ晣㔳〵㜹㌱昳愳收挷㠶ㅢ㉢㜱戵㘹愵昳㉦㠰〶㙦㘱ㅣ慥㜷㈷戶捡ㄱ敦挳慦㘸ㄸ㤳〹て收挹㜶ㄹ㥦㙤㠹慦换㈳慥㕣挲㠲づ戲ㄷ戴㠷㔳昴攲攸晡愱搰昴㜱㕥㘴愰㜹㉥っ㜹㝡挳㜰ㄳ㌱戸㝡㌵㡥㙤收捣㌸㤷〸㌱搴捡㤸㘲换㠵㌴戶㤲挶㝦昱挳㑥挸つㄵ戸㈰慢扡㌱挵㕢ㅡ㙦㈶㡤㉦攰㝢㍢㘹㠳㤱昵昵㤳愴㌱搵㠰㌴㜶㤲挶晦㝥攱㑣扢㜱㈲昵㝡攴㍣㐵㌲㘳摦㈲㍢戹搴户昷っ㤰攴ㅤ晡㐲攳㡥㐶㤳昷攴㐸㐰㐳扣愱〹ㅣ昴〹昰昵晢ち㑥慤攱㜸て㑣愶晥㐷㌰㤶㜱㥡㙤挱㡥㙣㝣摣扥㠳㐳〴㠱㈵㜷散㕣㜰㔶〳㈰挶㥣攵㄰晢攳晡愱㘲ㄱ戸㜶愳㝡㝤昷㐹戶㘴㙣〳㍡敢㤱㈴㍦㑤㥥てㅡ捥ㄵ㤰㠴搹愸㔱㑦㈸㥢㝢愹挳㌳搶户㐰ㅣ㐴搷〰㔹㈸改攴ㅡ捦愰攷っ㙡㕡㉡㉢挳㐶㑦㙡〸戱㘱〶㜵慦愰㝦㈳㐶搳㉢㉦ㄹ搴挶㠲慥挶攸搳㠲愶㝥ㄶ昴慦挷㘸ㅥ㜶㈸ㄹ㉦㈵攸攷㘳昴㠷〴㑤ㅤ㉥慤㍦ㅤ愳ㅦㄵ㌴㤵㌶㤹慥昰愷〰挷㤳㝦敦㘴㙡㐷〲㙤愶昱㈹㌴㤶〰㜴㥡㘷慤敦戲挳昷〰㐶㄰晢㌷㘲㡥敦㥥㈱㤵扦㍣敥㔶晣㌸㍤挳㉦㈶攸㥢㌱㕡捦㤰〶㐲㕡慦挷㘸㍤㐳㥡っ㐱㔷㘲戴㥥攱㉢〹晡㐶㡣搶㌳愴㔹㤱搶捦挶㘸㍤㐳㕡ㄷ㐱慦挵㘸晤㈶戴㌷㠲㕥㡤搱晡㑤扥㥡愰慦挷㘸晤㈶戴㐹搲晡㕡㡣搶㙦㐲㉢㈵攸㤵ㄸ慤摦㠴㜶㑢搰捦挴㘸晤㈶㌴㕦㠲㝥㍡㐶敢㌷愱㐱ㄳ昴㜲㡣搶㙦㐲ㄳ㈷㘸㈸㉤攱ㄱ晤㈶慦㈵攸愵ㄸ慤摦㠴㘶㔰㕡㉦挶㘸晤㈶㌴㡣㠲扥ㄲ愳攵㑤昲㘴捤〳换〸㌹㜸㐸ㅦ昳ㅦ搰搵㈰户昰㠱搶㍦昲㑥㔰扣㑢散ㄷ捡㌹㐳慡㝡戱攳晦〳㈶㝦昶㉣</t>
  </si>
  <si>
    <t>Původní data z www.cnb.cz</t>
  </si>
  <si>
    <t>CZK/EUR</t>
  </si>
  <si>
    <t>CZK/GBP</t>
  </si>
  <si>
    <t>Detrendace dat</t>
  </si>
  <si>
    <t>EUR Neprametrické</t>
  </si>
  <si>
    <t>Vstupní data</t>
  </si>
  <si>
    <t>Setříděná vstupní data pro modelování hodnot EUR</t>
  </si>
  <si>
    <t>Setříděná vstupní data pro modelování hodnot GPB</t>
  </si>
  <si>
    <t>GBP Neprametrické</t>
  </si>
  <si>
    <t>Aktuální hodnota EUR:</t>
  </si>
  <si>
    <t>Aktuální hodnota GBP:</t>
  </si>
  <si>
    <t>Hodnota pohledávky v EUR:</t>
  </si>
  <si>
    <t>Hodnota pohledávky v GBP:</t>
  </si>
  <si>
    <t>Vlastní simulace CZK pozice v EUR a GBP pohledávkách</t>
  </si>
  <si>
    <t>Výpočet relativních měsíčních změn</t>
  </si>
  <si>
    <t>V listu "Příprava dat" si připravujeme data pro odhad rizika měnových kurzů měřeného pomocí směrodatné odchylky. Jelikož historická data vykazují</t>
  </si>
  <si>
    <t>trend, je nutné je před vlastním výpočtem směrodatné odchylky detrendovat, tj. odstranit trend.</t>
  </si>
  <si>
    <t>V listu "Neparametrická simulace" je dle postupu uvedeného v knize sestaveno pravděpodobnostní rozdělení, které generuje možné hodnoty</t>
  </si>
  <si>
    <t>devizového kurzu. Ty jsou následně využity pro odhad možných hodnot pohledávek v době jejich splatnosti.</t>
  </si>
  <si>
    <t>㜸〱敤㕣㜹㝣㕣㔵扤㥦㌳挹摣捣㥤㈴捤㤴搲㙡愱㐰ㅥ戴㘲〹㠴愴㙤㌶戰㑤戳㌷㙤㑡㤷戴〵㐵ㄸ㙥㘶敥㌴㐳㘷〹㌳㤳㌴㈹㈲㔰昶ㅤ㑡㤱㐵〴捡昲戰㠸摢㔳ㄴ㜹ち㑦ㄱ㐵㐱〴ㅥ㉡㠲㔰㐴ㅦ㈸愰搴攵㈱㡡挰晢㝥捦扤㘷收㘶㌲㌷㕤慣㥦搷㍦扣㌰摦㥣敤㝢捥戹㘷晢㉤昷摥㝡㠴挷攳㜹ㅦㄷ晦昲㉡㘵㘰㔶晦㔸㈶㙢㈶㙡㍢㔲昱戸ㄹ捥挶㔲挹㑣㙤㕢㍡㙤㡣昵挵㌲搹ㄲㄴ搰㐲㌱攴㘷㝣愱㑣㙣㤳改て㡤㤸改っち昹㍣ㅥ扦㕦昷戲ㄶ晢ㄷ㔴ㄱ㥤㉣㥤挹㍡㑡㜹㜴つ㔰㔱〶㔸摤搱扥㘲攰㜴㌴搲㥦㑤愵捤愳慢搷㔹㔵㉤㙣慡㥤㕦摢搲㔸㔷㕢㜷㜴㜵挷㜰㍣㍢㥣㌶ㄷ㈶捤攱㙣摡㠸ㅦ㕤扤㜲㜸㈰ㅥぢ㉦㌳挷搶愴㌶㤸挹㠵收㐰摤晣〱㘳㐱㜳晤㠲㠶㠶㘸㑢㑢㜳㠵ㅦ昵昶㜵戴慦㑣㥢搱捣扥愹㔱㘷㡤㉢㍡摡㙢㑦㌰戳晢愶挶〰㙡㕣摥搱摥㤹㑡ㄸ戱攴㍥愹搲挷㈱㙥攸㌴挳㌱捥㠵㘹愶㘳挹昵戵攸昲戸〱㐶慣愹戶㉤㤳ㄹ㑥っ㜱㕡㍢捣㜸㝣戵ㄹ攵㠰改㠹捥㑣㜶愵㤱㑥㘴㉡ㄲㅣ㌹㌳㙤㈶挳㘶㘶㑡愲㙢㌴㙣挶敤㠲ㄹ㝦㘲㥤㤱㍥挱㐸㤸愵っ㔴㈵慣戹敢㡤㤸挹㙣㉣㍢㔶㤹㔸㥢㌱㔷ㅢ挹昵㈶㡢昸ㄲ㍤挳戱㠸㈸㉤挵晦㥥㤲㈳㡢昵㑣㑥ㄱ晡㤳攸ㄸ㌴搲㔹ㄹ㘳㕦敡㡢㤵㜵㉣ㄳ㜹ㄷ攳晡挵愵㔴㕤挰攲㝣昵挷ㄲ换捣㜴搲㡣戳ㄱ捥㘲㑤㐱㈱㌹㐰搶㉣攴㐶㑡摤づ攷㐸㤴摢㝢㠱昷挲㔶戴㜲㐲挷㜰㈶㥢㑡攸ㄵ〸敢㤵㑣㤸〲昰慥㙡搱慢㤸ㄲ〴㠸搲㌷戱慤㥣㙣ㄲ扤㈱挳ㅢㅡ昰㠶挲摥㔰挴ㅢ㌲扤愱愸㌷戴摥ㅢㅡ昴㠶㘲摥搰改摥搰〶㤴㔱㤷扦慣捣㙢㕦㘵摦扣㘳㔳㘹昳扢换户㥥昷㕥㕦㘲搶㠲〳㝤摣㐹昳㡢摤㑡攱㈸㜵㘳㔷㠵㡤㑣搶㥥㐰摥挱扥㥤摦㕤㑦㙦㜷㍡晣捦㥦㕥㌴戲㑦愶㔷㍦〰㈳愴㑦〳㘸〷〲㡥挶戸㙤㐸㡤㍣扣慤㝡㌰ㄵ㐹愶戲㐶㜵搷摡搵搵㐶㜵㑦晢捡敡愱搴㘰摣㡣㍣扣㙤挴摣㔰㍤㔲摤昱戱㘵晡㜴㜲㘷〰㠴昸㉤㈶㥦ぢ愰㜹换㌳㕦㜹攵摡㜷㤷㝤㝤戰戲㙥敢つ㠹㑤㠲挷㥦㍣っ戹ㅣ昴㤹㠴㠳〰摡挱㑣㕦戸戴㔹㥦挵愴㐳〰㐲扣㙣㔷戲昲慣㐵㙤ㄷ扥㜲捡搲ㅢ敥㕡扣昰㤰摦㙦昹慣㡦挷攷扣摤㤹晥㡥㔴㍡㙤挶つ敥㜵散㜳㡥搰捣㐴㝥晢搷㥦㤸㑡㙦挸っ㥡㘶㤶慢㍢攸捣㘱㠲戳攸㍣搷愲昳㔸戴㈲搱㤱㌲愳搱㔸㌸㠶㤳㘰扡ㅤ挱㔱㠴ㄸ摡挵㤹扥㈶㔵㜰㤲ㄴ㍢㉢㑡㜰㘱攳㜸㑡挶㙤ㅢ挷〶㜴㑢搷昶敥挴㤸戰戹挵㉦敤ㄱて捥晡散捥㉦ㅤ㕥摢㝥昷㠶㜵㐳㜷捤愹搹㈶㕥戲㌳ち㜷愲搸攱挶㜸搱捥㈸㥣㍣挳摦扢昹摤㥢㕥㙤搵㡥挰㙣㤴㉣㕣搶愰捦㐶挰㈳㥥户换㌷㍥户晣搴攸㑦㌷㉥摦戶㜹挵ㄱ㈷㤵㠶ㅥ愸昸㄰㜲㔷搹㠳搰㤹㌶㌶攲㕣捦ぢ㡣㜹戵㤰㤱扢㈳㈵㈱㈴愳つ搱愶㘸㝤㝤愴愱捥㤸㙦昸㜸㜶敤敥愱捣〳慤㈲㝡㘲㉣ㄹ㐹㙤㤴愷昴慣㜶㈳㘳收㜷㜵㡤㥤搷㥥ㅡ㑥㐶㌲〷ㄷ捦散捦ㅡ㔹昳愰挲扣㝣㈵ㄳ㘸晤㤰㘱㘶㐶戶㜷㘸㈱㙤㥤ㄱㅦ㌶摢㐶㘳㔶昶㈱〵搹㤰㘰愹〱昷摣敥戴㜹㐶㉥㜷㐲㡦摡愰昱㡣挸扡㈷摣愵㤵㘵昵慢扡㘳㌰㤵㌱㤳戲㝢㌵㠹㤵戱昰〶㌳摤㙦㔲㕦㌲㈳昲㔶愷㌳换ㄶ愳㌵㉢㤲戸㔱〸挶挸攱捥搴㘸搷㘸搶㑣㐶捣〸晡㍢㘴愶戳㘳㙢㡣㠱戸㌹㘳㕣ㄱ慢㑤㘴捣ㅣ㤷摣㥤ちて㘷㍡㔲挹㙣㍡ㄵㅦ㥦搳ㄶㄹ㌱㈰扡㈳换㔳ㄱㄳ㤲户㤴㤷㐷㜸㑡㑡㠴昰ㅣ㔵散搰㘰扤㤹㕡㌹ㄱ㡥㈹愶㈰晥攰昸㘵㔷扢ㅡ㜷㠷扢㠸㥢㕣㤳摥搹扢愸㑣搶换㙡收扡ㄷ㜴摣ㄳ㤵㑢㤶晥戰㝢㘹搹挷摣捣晤㜳ぢ㝢扤搳散扢敦ㅡ挱㌱戶挴㐸㐶攲㘶㝡㔲搵㔸戰㐷晡㤱〰摦戳搸捤慥愳㐷改㉤㐶挵㤸㙦㘳㉣㤲ㅤ搴〶捤搸晡挱㉣搲愰㍥晢晤ㅣ摡〹㤷㍥ㄷ㐹晡㔱㠴ㅡ㐰㈰攰搱㡥㘶㈱㉤愰ㅦ㘳挵㝤㔴㐳昶晣ㄸ愴㠲慥㑢㐵つ晡㜴挶㤷㠰扥㤰㈹㈹㈹㜶㤷㑢㡣捣㘰㤶换㜳搲㑣㉡ㄸ㝡㉤攱㔸㠰㡦敡搰㉥昵㌲ㄶ㉡愵晡㔹㤹攸㌴愳〶搴㝤戹扢㠵攱㑢㔸㝡㘴愷㤹〹敢㔴㌸㝢戱㔷㐶㌵㠴戰昹㈹㜲㤲㔹㜳㌴摢㘹㘴㡤戲〴㔴㔷捣㤲㡥㐲㌵㤲㘵㠵挸慣㤴㘹㡡ㅤ戰㘳愸㈱㈸㠳㡥㕡捡㘵㠲㔵ㄳ㌶づ昶㡢愷挴挶挹㙦〲㝤愷㙣搵ちㄷ晡㜸ㄵㄴ㥡㜱愴挷㑣慥ㄹㅢ㌲㌳㉣敥搷㈶ㅤ捡挲敤挵捡㔶㠴〷搶㘶㘳昱㑣㉤㝡摡㤳㑥つて敤换㝡㔸㤷㕥〷㔰㤷敦挷㔸挵扢㝦㑦㌴ㅤ换㐶㌸㌷愱㤰挷捦摡㤸愲捤〳㐰㌵搶收攳慦戴㌵昹㤷㤷扥〰㄰搰㤹慦㌳ㄳ㡤扤㡦㍦昲戲昲㝣ㄴ㍣㝢愲戲㔳扢慡㐸㘰㤴搶愴㑤㘹㠴昸㘵〴㈳㕥㤹愰〶㌳㤰㑡㙤攰㥡㥡㈲㘳㌹搵愷摣㌶㘴愸捡〸㈱㑡㕣ㄵ㄰㥡〴㕡㌳愰戲㉤ㅥ慦㔶㌵㘶戴ㄶ㈴㤵挰挴搰㡥㐳攰愸挶搰扣搰㜲㌳㤹ㅡ㌱㐳ㅢ㠶搳㥢挶㐲㐹㜳挸㐸愳搹㙣㍡㤴㑥㙤㡡㐰㑡㈴㘳戵愳昱捣愸㜸〴昷㑣㍤㜱㠲挲昱㕤㍢愳㔰攱昰㔱㐱㥤㐴㙥㡦搳戶愹挲㡥㤳摢ㄵ搱敥㔸㍣㙢愶攵搱㕣ㄵ挵ㅦ换㕣㤴昱㑡㡡愳戴ㄱ戶っ戱〳愳ㅤ㤰㐸戰㑥戳㘳㜹ㄹ㍤㐱㈲㕡〲攳㕦㜲㝦扦㤳晢㔲敡㡦㤳晤㤳挸㔵㉣㥡〲挹㍦㜹㘱挷㈲愲挸㉢扡㐳攵㤲慡㐵捤攳ㄷㄹ换ㄷㅥ㈹搲〸捦㤵㜷㉥㐲㤶慥㜳搷〷戸搸㈷㉥㔲㤲㕣㘵敦扦㌴㤷㘲㑥㍤㑢㜳㔹㠸㠱搳ㄷㄱ㕡〹㡢〹㙤〰昱㈰づ㈳㙡㌴敤㠸昰㌷ㄳㄶ散㐵㍣摣昵づ㐲㈷愱ぢ㐰扤愴ㅢ㝦㉢㌰㌱㔴戲㠷攱㐳ㅡ㠳㡥搲㠳㌴㙤〹愰㑡昹㈳慡慤昵ㄶ昰〸摡摡搴㕤昴㕥挲㔲㐰挵㌲㐰摦ㄲ㌳づ㤵㜸摦㌸昰㝣戴捣㈷ㄷ攱攸㌱㑦搶ㄹ㠹晥戱㘴㜸㌰㥤㑡挲戳㐹捤愲㉤っ㉦㔸㐶ㄸ㕡愲㉦搵㌱㥣搵ㄲ㑢㘲昸㔳㤱㔸㙤づ㤹㐶戶〳〶て搴㤶㍥㜸㔸愴㔲搲ㅢㄹ晤晦㔴㕡愴攳ㄵ㡥㠳扣摥㈲ち㌷戲愵㍥搸㠳㕢摢㤹㠲㉦搵㤴扥㕤づ扡愶㐱〱摤て戵ㄲ㡦摥㠷摥摤晡㠷㝢㡥㥦昳㤹㉦扥㙦晦㍤ㅢぢ㔲㕥摡㜲㘴敥㤹愷㘶㠲扡戱〲㔵〴㜴㔶㌴㔱ㄵ㤱㜹㠲㝥ㅤ慡㈳㍡挵扦戶〶㔰㠲㌵愳㔳攰㡢㝢搰㡦愲㔲㝣扢㥤㌱挱つ㐴挷㡦昴ㅥ㥥㐴晥摤㈸挶晤㠵昰昸㑢晦ㄸ攲晡挹㠴㡦〳戰扦㜴敡晤搸㔲愷㕡㔱㐱攷㤱摣㍥㈱〴昴搳〰㠲ㅥ㈴敡搴扡〱㔰㤷戸〵昵㔳㥦攳戶搵挲〰改㙤㥡㌰㄰㈶㜲〲㍡昳㈷づ㠴捣ㄳ昴㑤攵〶㐲愷收㘳つ挲㔶㔴㕥㜴㄰慥戵㌳ち㍤㈱㠲㡥て搹昷㈴㉢㐹〱㝣㌴㥥昶挰㐸㉤㈷㌱扡㉥㘶㙥愴㔶㍤㈵ち晦戳攵㥡愵㤲㔷ㄹ敤㑣㥤㤰捡㜶挶㌲㐳㜱㘳㙣㕡搴づ㥣㌸㘸㈶㘱愰愷㘱愷ㄷ愴愵㠶㠶捣㠸ㅥ敤㑦つ愷挳㘶㙦攷晥㘰挰攳晥㌰愳搲㜶昷㐲㌳ㄵ㝢㘷㤳愲ち㠱挵㠳换攳㥢㡢ちぢ㑤ぢ㠷〰捥敢㝡㥣攳慡晣㠸慥㠹㘵攳㘶㜹㔴收换戰㍦㡡㔱㠴搷㈳㔲ㄶ㕤㌳〸㜵扢戳㌲摡㤳㡥㐵攲戱愴挹挹㠰晥㐸愷㝥㥦戹ㅥㅥ㡥㤵愹㑣㡣㑥挸捡攸㥡戴㤱捣㐰ㅢ愶㘴㌸㘰㕣㑣ㅥ愰扥㘸㝢㉣㤹㐱㌳搲挱捥㜰㔵戴㝦㌰戵ㄱ㡦愲㠶ㄳ挹ㅥ㘳㈸戳㕦捣ち㌷㤱㜵挹愹ㄱ㕥攱昵ち扦搷扦户昳愳つ愱戶㘹搶㑤㔷㘳㥤㘶搳戱㠱㘱づ㤸㙣㠴ㄶ㔲㈹㐱捥愱挷㐷㍦挰㈴㍡ㄴ㌵㈹摢敦㐴㥦ち晢㍡捥攷㕦搴扣捦㍤摦愳昶愴㥦㐱㑥ㅡ戰愴㘷㙤㙦摥摢昸て㍣㤵昳搵愰戶㐲㘱㔴戸敥㜲慥ㅤ捡敢㈹搶〲㘲ㅡ搷ㄳ昶㈵搶〱㘳㠵㡢㌲㄰㤵㘵戸㍥愷攴㠳摤昰づ㔴㐴晢㡣〱㌳づ愵㈳㘱㘴愷㔸ㄱ㙡㤳〹㈳㥥戱昳㍡㔲㠹㠴挱〵挷挵摡ㅦ㌶攲愶㍦摡㌶㥣㑤㉤㡦㈵昵㈸㐰慥㑡㍢挹ㄸ㐵㤲㌱㉡㤳㉡愲慢改散㤴㘱搶㤵㕡㙦愴㘳搹挱㐴㉣散㘷㠴づ挹晤㘲愵㘲敢搳摤愴㉥㜵㤲ㄴ㉡㐳㤶㕡㠰挹慥㠵㘲挶愱攳攴㘳㍤㝢㠵㠶晦挴㕥晡挲㜰散㐸㜹愵搳扢攵愳慦〹㐷㤸搵㤵㥤敡㤱昳捥戳㤱㈲㡦㈶㜱っぢ攰愷て〳㔸㥡扦㔲㝡㤳㈶㜵㤴搰攷ㄴ攸㑢ㄹ㤱㙥搸慥愹㜴㤹晤っ搹㡦愹攵㐱㤳づ搲㜵搵〱㙦㈸扣慣㈳戱㠸㤹昶㌳愱ㅦち㕥㈹㥤㕥㥡㌵㠷㄰㠸㈵ㅥ㥦慦摣㕦慣慤㕥㔵搷㙣摢㈷攸㝣㌴摥㍢愱晥㌷㔶㌵户昲㐶〲〱㈹愰㐶㄰搴㌷〲挴戱〰摥㑦㐱㠱㔱ㄶㄸ〳昸敡〰㠵㜳㌳摥㡢㘴晢㥡㑡㈹攱㑡改摦昲挳ㄷ㈴ㅤ㘳㍥㜹㈳攵づ㠷㤶㘶昹戲晣敡搱慥搶㡦㔵㙥㐶〲搶㐱㐳昵㤶搳攱昵攲㤱㡢㕦㉢㜴㉡㑣㘸ㄶ㤵㈵晡㑤改改ㄲ挵〶㈹㜷㠴搰昵愳㙤〲〴戸㤳搰㜸〸㑦㐶愹户㐰ㄱ挸改㌸㠱㠰晥〹㈴㜹昴戳〰㠲慥㈰㌵㌰㜴攲搸㈳昷㐹ㄶ㌸ㅢ攰愳㙤㌲挹昱〱㔵捣㘱挱㑥㐱㘱㉤扡㌶ㄹ换㘲㘷戳て摤戱㉣扡㔱ㄱ〵㈰㈸㑤捤㠳攴㡥㜷㤰㙡㜲㝡挴㘱ㄳ戳挶㈹ㄶ㠷㑥捣㜷㙡ㅡ戳㡢㘴㕢㍡㠸㐳昵搸㔵㈱愹㡢ㄴ改攳晥愴㥣〸换摥戰昵ㄳ㌱挷摤㔰㜷㡣㍢攵换㍦愰捡挸㜵攴搱捦㐵㉤㍣㉢〴㤶搱㘶〴愹搹搰㜲㥤㝣㠹㌸晣ㄶ摣㤸〱㙡㌷㔶㕡愵敤ㄸ敢㑤㘶㜰㐲〴散ㄸ捥晦㈹㜶㜰挵㜰㜶㕣㡥㌱㍡捤捥㠱㈷㜰㐵ㄲ㌲㍢㙣愴㈳晢挹㤱㡦㝢戳昴ㄲ㜹㝡敦慤捥㠸㕡㜰㌹づ㙡敢㤸昶戵㈲㜵㑦㕣㍥戴㐵㉡㌹搴㌹㑦㤰㥦戱攵愶㤱㤴㌳搰㥦㡤㜴㥡㈳㔲㜹㕦㘹㐲昳挶扢㈴㜱㜳㥡㈴攴愲昲㘸搳愳㙤〳ㄹ㈸㠲㔹捡㜹㍢㈴㌷戹ㅥ㕤㉤㥦㜲㡦㤸㄰换㜶㘸㘵㌸ぢ〷㘷慥〲㍥㤲摢㝦㘶〷㈳㔲㙡捦㤰㤰㜳愴㑤戲㜰挷摦〴昷捦㕥捥㈸昶㑢㔴㕥扦㙦ㄵ㌷摤挸㙢㝢慢㐷〵㙣昳㘰㌱慡㥦㐴户挴㌹敢昴捦㜱ㄷ㑤㔳㙥㘳敢㜴㤳〷㔷㠵㑡愳〲㕡㐹㐳㈱㥤挵㜳㙢扥㠵㔲挵㙤ㄳ㠷㡣捥挶愰㙤挵挷愶㐴㝢㤳攱昸㜰挴㤴慡㥡㍡慦愵挶戶㕦捣㤷㝣㈳捥㥡慢㐹挶挵ㅥ㤴㕥扣ㄶ愷㥥㘳敥扤戵愶㥦㠷㘱㤵〷ㅤ敡戰慣戶㌶愴散戱㈳㤴㑦㉢づ挸扢昱攵㥢㔹㌸搲㈶㈴昱㉣愳ぢ㉢攷㑢㤵扢捤㔱慣㉦搵㤷愲愵攷㐸㕡ㄲ戳㤲昶㡢㌹挲㝤㕡〷㥥愶㐱㔹摤换摤㠱㍡捥㌹晦㔴づ㌴慥㥤㘷扦扡㜵昵攰换㜷扣〰㍤捥㔲㑥改改愴敤散搱㉥〰散㤱扢㐹㑡㉡摡㙦㈵㜹㈳㑥搰㘹㑡㐳㑥扦㄰㈰扡〰戴㤰㈰搳㉣㡤昹㘲㠴㜷慤㌱搳戱㡡㕤敤搱㉦戱〳㡣㠸㕥㠰㔲愶㄰㔴捡搴愵〸敡㤷〱挴㔲㐰㤱〲㤷戳挰ㄵ〰㕦ㅦ愰昰㐴㜲昵ㅣ㤶㤰㤱愰㌶改㑦㔰慢挶㝥搶昰㜰ㄶ㥥㔱㘸收㕡戹㝦ㄹ慢扤ㄲ昰愳挷ㅦ愷ㅡ攷ㄱ㉢〰慡㝤㕡㈷戶戶㜷ㄵ㠲晡搵㉣㐰慦ㄸ㕤㐱搲㕥戰㑥㈶㐱㔷㤸㌵〱搷㈰戴扢挶戲愰昳㑣㡥昳ㄶ㔶㐷㉦㥡㌵捥戶㘵戲ㄵ〹扢ㅥ㘷㝡摢攴㌸㕦㠷㠰戲㑣〴㕤㙥敡㌶㤸㘸摦挶愷㄰搴慦〷㠸搳〰㐵ち摣挰〲㌷戲㠰〱愰捡慦摤〴㈸㔷摡㌲㕦〳㉢愲㉥摦㡣㌲ㅥ晤㌳〰㐱㑦㥣慡搸㌱㠰户戰挰慤㉣㤰㜴ㄴ㘰挷敤慥摤㠶愰扥つ㈰㔲〰㔵㠳愳挰敤㉣㜰〷ぢ搰〵挰っ晤㑥㍢㈰愷㤹㠶㕣愱㝤㌲挱㜶㤴㍤㡡搲㡡散捦㡥挵㘱戹㌳㐸㝢挵ち㜱㡤㐰挳㐲ㅡ慣愸㔴ㅡ〷㙣㘹攱攳㥡ㅣ㤷㡦㙢捡て㉣㜸つ㐵搲㤸㐳㈳搵㜷㌲㡣ち㔷㍥敦㈰晦㑣㥡ㅣ㕥摡扦〳づ㕣ㅥぢ愷㔳㤹㔴㌴㕢摤て㥦㔴㌵㕦敢㠹㘲㍡摡㝣ㅦ㐵㡤㐵摢攴㡤㤵㈶㜱㈳扥ㄱ㍥收づ㙣㐸愶㌶㈶㘵㙦㝣ㄹ扥摤㈴挷慢慣㡣捤〴昰㤳搷ㄱㄸ挵㈰つ㕡㤲昵捦ㄲ戶〳㉡扤㐱㥡㠵㘴㘸昷〰收㜴戴㜷慣づ㤹昳敡㥡敡攷捤㥦㕦㍦㄰慥㕢搰搴搲搴摣搸搰搰㍣㘰戴㠴ㅢㅢ㈳㉤㐶搳扣愰戴㈲㔱㕣晦ㅣ㈰㐸扢㔱戶㜹㉦㘳㌴㈰㘵㡣㜹㍥ㅡ㔷扢㙢搲戱㙢㘲㐰㠴㐵㐴㤸愵㘵㘵ㄳ㌴昹〹愶㘰敥ㅤ〶㑤搳搹搸㙡㡣㔸愱晡㕦㥣挴づ收㈷㠴攴㈰㝥晡ㄷ〹㕦〲〴㠴戴〷ㄹ晤㌲㘰㡥晤ぢ搲ㄲ攴ち搴晥〳㌰戵愳㍤㌴晥搵㘳敤㉢㐸慥㐰戲ㄴ㕤㜸攷㌰愳㝤ㄵ㈹㔳㤰攲㜰㠷〵㘹㑡戲ㄶ晤㍥㠲昴㍤㔷㈰攴㍢ㄷ㔰搸㝦㠷㜳捡㘱扥搰搹㄰㜴搸㤴㜲㈴愶㐶㔷つㅢ㜱扣〱扤〲捡㑤㤶㐹晢㠳㔸㉣戵㔴捣㕤㉥〲㜹ぢ㈷㥦挲戹㈸ㅣ㠳昱㜳㘸摦㥢㝣㜹㘵敦㠴㙣挰户㘴㤷㉢㐵戵㌲㜱愵㜰收㉣㘱扣ㄹ㈱戹搴扦㠱㠰㠶ㅦ戵㘲摦㜹㠰摤搷搱挸㥦㤶昷攳搰㘳㔷ㄳ㠷扡扡ㅢ敥搱〷㐰ㄵㄷㄲ昰搳晦搳づ戰ㅦ㠲㜲㥢㠷愴攸挴㡤昲㘸㐲搸愳㝤ぢ攰㝡摥㠸㜶ㄴ攳㤹㌳晥捣戸〴ㅣ㜹㘶㍣㠴㐰㘵㐹昰㔲晣攱ㄵ扣捣晡敢〹㕥慥〲㤴搹扣慡慥〴戰ㄶ㜶㘵㥦㕥㐱捡㘶戹㜳戸晦㜴敥㌶㥤ㅢ㉣㐸㜱㉤搳ㅦ㘶搲㌴挲〱〰戱㠵挰搸昷散〰㈳㘲㉢㐰㡥㑥㡢㜳㜴ㅥ㐵慡晢攸㌴ㄵㅤㅤち㘲㌹㍡㍦㐴㐰㝦っ㠰ㄳ㤵㤲㤷㠲㔸㝢ㅣ㘰㥤愸昳ㅢ收㌵搷搷㤹㘶㜸㝥㔳搳㠲㠱收扡收㠱㈶戳愵戱㈵搲搰㔰扦㈰㕡㍦扦㐵晢㔱慥㘸㕤挳挰㐰㡢㔱ㄷ㌶㕢㈲挸㙢㙣ㅥ〸户戴㐴㥢敢ㅡㅢ敡捤㘸㜸愰愹㈱㐸㤹捥敡昵㈷〸㍦〶〴㈹捡㘵搲㤳㑣㝡㡡㐹ㄴ散攳㑢〹㑡㙥㥥挷攲㘸摣ぢ捦㑡㜹收晤〴㈹晡㑦〱〱㈱㠵㍡愳㍦〳攴捥㍣㡡昳㘲㘳㑥〹㉦搳㥦㈷攵㈰挲㑣㐰昰㌶〰㠷㔹㝢ㄱ㘰ぢ㤴〶㘳㝥愴搱挰㙢扦㑤㜵ぢ挲昵㑤㉤戸慦㜰㘳㘴挱晣挶㘸㜳㐳戳㔱ㄷ摣㘶㜳昴ㅤ〸〴㙦㔷戱㤷ㄸ扢㐳挵㘴摥㥤㠸挹ㄱ㝦ㄹ㠱捡ㄲㅦ㐵搹昱敥㉥ㅦ挷戱㕢〳敢㘸摣㙢慥㕤昰㉦㡦㜱㡣㑡攰㠰戵摣㤶愵摥攳昶慥㉥㥥㕥摣晤晣昹づ挱搸晥〳昵㜰昰昲挲㠹㌵ㅥ㠶㥦晥㙢㠰搸づ攰㉤㡢㠳搱〶摢㤱㌳昰ち㔲㝣㤴户㐵㡤戳挲慦㌱㥣摦慣㜰㡢㑥㑦昴㘶㈰慢攴晢昱㙤戹て㘷愶㉡ㄹ㔶愳㕥捣㥣㤳㑦㔱㝥て㐵㕢㤱捥昱昰愲㈳㤴ㄲ㘴搴昰㌵捥改昹㤸挳㈳㝣㜰㍥ㄵ慥㉥ㄸ攱㘶㐴搵㤸㠱戲㕤敡㉤㤹㈰晣愵ㅣ㔴㥦挸挸挷㜲㔴昵㜹捡ㅣ㕣挴ㄹ摥ㅥ换㑡㍦㌰攵愴搰敦〱㙡扦〱㔴㉣㥣扤㘲㜶㝤摤㜱戳㔷捤㕥搰攸晢〰㠶慦㔰搴ㄴ㙦㘶晣㡣戰㔱愶攸慦ㄱ㕥㘷㡣㥡て慢㘳㜲ㄵ戵〸㑥㑢挱昱户戳ㄵ㘹扣ㄶ㔷㔱挵㤰㈵㑥ㄱ晦戶愵捤昷搲搹㠵㉦ㄵ〴㤵搶愱扦㠱愲晡敦〸扦㈷扣㐹搸㐹昸〳攱㡦㠴㍦ㄱ晥㑣昸㕦挲㕢㠴扦㄰摥㈶晣㤵昰㌷挲㍢㠴扦ㄳ摥㈵扣㐷㜸㥦挰扢搱改㠳搷扤㠴ㄲ〲ㅤづ扡㡦愰ㄱ捡〸㝥㠲㑥〸㄰捡〹ㄵ㠴㑡挲ㄴ㐲ㄵ㈱〸㄰昷愱㘶㜹挰㌴戳㠹ㄶ挲㜱〰昱挶㝢㉥て攸㕦户㌳ち摦㌵っ㝥〳㌴敥〲㝤〶㉢晦〰攱㠳㠴㤹㠴㠳〸〷〳㉡扤㐲ち㐴ㄶ㥣㠵㌸㉦㡥㜱㤰㠲㔱㥥ㄸ㠷戰㔴㠹㜸〸㜱戹㠵㕥㐶㠳摣㐲㜲㜷ㅤ㠶㑣昱㌰换攳㈷摦慥搰搷㌰㈴晢晣㠲㕢㥦㝦㘱㘷ㄴ扥㔹ㄱ愴扣㤱㡤捥戱ㅡ晤㈱攲戲搱攷㥣㡤ㅥ挹㐶㈹㌵㘴搶戳㜶ㄶ㝢慤捦㘵ㄶ㑦㜸㙥㙢愱㔳㤴㘸㌵㐸挳ㄲ㕥㈲㤷昰㔲㉣㘱昱っ㈸㙡摤改挷㈰㕢慦㈵㡦㐲挱攲㔱慥㘸㜵㐸昳㉤㥣扤㜴㜶戳敦挷㈰ㄴ㝤戳挱摥㕡㜸㝢㔴敤捤慥攴㜰〲㐴挷㔱挴㠵捦ぢ㙦换戲㤵㈷ㄱ㔴㡤ぢちㅤ㔶捥晣㉡捡ㄴ戹扥ㄹ换㕦㡥ㅤ㐰㠱㈳㑢戸敥〰㈵㠳昴昹㘸㑢㕦㐰㘸㈰㌴ㄲ㥡〸捤㠴ㄶ挲㜱㠴攳〹ㅦ㈱㉣㈴㉣㈲昰昹㤷扥㤸搰㐶㘸㈷㜴㄰㍡〹㕤㠴㙥㐲て㘱〹愱㤷戰㤴戰㡣搰㐷㔸㑥㌸㠱戰㠲戰㤲戰㡡戰㥡搰㑦㔸㐳㔸㑢㔸㐷㌸ㄱ㈰㈸ㄷ昳慢㈹扦〳敥挲㌰ㄵ㝤㐵攵㑥㍢㘳挲㉢㉡㍢㔰㤳㌵㥦㤴愹摡愹愸ㅤ昳戹㙣㜶㠳㙦ㅢ㈸㐵摦户㔷㐷㘵晥搳㉢㝥ㅢ㠵㘳㜹戲㘹㍤㡤摤㝥〹㑤戰㕡晣昱昸㈸㘵㡢慥ㄷ昹昴捡晡㕣挳昱㠵㑣ㄵ㌹㔱ㅡ搹攵㔱㉢㤹㠲㔱㍥挸㠸㑢ぢ戵〲㡦慥搳昸㐶愵て敦㘷攰㠱㌵扥㡣戴㉤㈸扣户挱〳㕤㍤ㅣ搵㘵㡣㘴㉤扡㈲㡤愷愵㘵搱摥っ摣昵ㄱ㍦摥戱捦攲摤攱攴晥㘰摢挰㘷㔰㑡〵〲㙢㤹摦戵㜸㡢㥡敢ㅦ㐲㜶愱ㄷ换㘱搵攵挷㐳戹㙣扤㝣攲扤㜷㤶㡤㘶㘰〶㤵㔳㉡攲㜸㠳愳㔴摣㠲㈹戵搴晢㜳㍣㜲㙥愹ㅦ敡㘱㤴搷㈲㠰ㄲ散㝣㈹搵〰㜸㥡㜵㌴㍡㉤挱攳愳摥㔱㜸㘳㜴㥥㜴昳捥ぢ㍥ㅥ㈹㉦攷摤慡换昷ち㐲㑤〵ち搵㜸㘳捥㝡〶㉣㡦㥣ㅡ㉢㙣㍦摦捤愰㑦㡥愳㠷㘶愱㙣㡦㌲昷昰㠲㉡㥤㐲ㅢぢ㙢㠳戱摥㘴㔹扤㌷搳㌹〶㍦㐹㉣㕣搱㥢改ㄸ㑥っ昳ㄳ挴ㄱ㌸慤攰捥㐶㌶㈶敦㜵晣㤹㑣㝤攰〹㔵㤶〸ㄹ晣敡摣㥦〸攱㠵昹昵搹挱摣㤷收㔰㉥昰愲愲ㅥ㐵㑦㜹搴昳攷愳戸㉥㥣㙣搷㍢搶㔰搸晥㡥㐴㑦㜴搹慦㜱昸攴㘷㘳㝥挶昹晤㤸㉦搱㥦㌵㠷捡ㄳ搶攰㜰㐳㠰㠴挶攰㘳搶戴〵〵〳攱摡㤲㍤戶愴㑢扢㤹挳㜹晦愱ㄷ扣扥敡晥㉦㍣昴挵慤收挵攱㔳敥㝤攸挹〷扥㝤攰㕦敦晤㜴慢慣摦昳戶扤㐶摥㝥摦㜷㈳㔶捥㕥戵㌴㜱ち㌹愰㠲摡っ挷㐹㌵晣㑡敢㥤㍢ㅥ㥣攲摥〱㜱〳㍡挰㑥㐸㌶搵㈰戲ㄵ慢攱捤收慥㥥昴㜶搷敥㡢敢㥤㙣敡㑦㘴㉢搶昲改㤷㉦㝤慤昴㑥㜷昶愷㥣散㥤㌶㕢戱㍡㉦㡢扦晡捥昶㙤敥散敢㥣㙣㙡㙣㙣㕢戱㍣愹㜳㑢ㅦ戹㙡ㄲ昶㔶㈷㥢慡ㅥ搹㡡戵散搱戲㠵㥦㕥㝢慢㝢摢搷㍡搹搴ㄱ挹㔶慣㝢晥昰昴昲㠱攰つ敥散㉤㑥㌶㤵㑢戲ㄵ敢戱㙤㕤㕦晢搳扢㕢摤搹搷㌸搹搴㑡挹㔶慣摦㥣㕥昳搶昵㉦㕣敢捥扥摡挹愶㍡㑢戶㘲摤㜵挲攲㘹挶挳㤳戰慦㜲戲愹〷㤳慤㔸㙦慣攲戲扦挶扤敤㉢㥤㙣㉡搰㘴㉢搶㡥㤷捡慦摤扥㜹ㄲ昶ㄵ㑥㌶㌵㙦戲ㄵ慢昵挴㤳扦晣搰ㅢ㔷扡户㝤戹㤳㑤㤵㥤㙣挵晡昹ㄳ㝦改晦搵㕤㤷戹戳㉦㜳戲愹敢㤳慤㔸㉤㕦㝤㜴攴挱㕢㉦㜵㘷㕦敡㘴搳㐸㈰㕢戱慣愷戳㤷戸戳㉦㜱戲㘹㕤㤰慤㔸摢搶㝦攵戵捣㝤ㄷ戸戳㉦㜶戲㘹㤶㤰慤㔸挷㈶敦㄰摦昴つ戸戳㉦㜲戲㜹㙡㤱慤㔸愱戲㈷㘶慥㝡敥㘴㜷昶㠵㑥㌶〵㈰搹㡡㘵捣㕢㕢㜷搴昶㝥㜷昶〵㑥㌶㉤㈸戲ㄵぢ㐱㜹戹ㅤ慣攲㝣㈷㥢愶ㄷ搹敡戲㙡㤹摦敡捡㍥捦挹愶捤㤶㙦㝢㝥慢摤〷㜷昶㘶㈷㥢挶㕥㥥摤摦晡晤〷敥扦㐲摢ㄹ㜵㘷㥦敢㘴搳㑡㈴㕢戱㕥㍣攳搲㉢㝦晤挷㤴㍢晢ㅣ㈷㥢收㈵搹㡡昵昷敤㍣㥡㠶摣搹㘷㍢搹戴㑢挹㔶㉣晤攰㕢㑥㥤晢搸㈴散㑦㍡搹㌴㘸挹㔶慣敥㌹挳摥㥢晣㘷扡户㝤㤶㤳㑤㑢㤸㙣挵㤲ぢ昵㠰昳摤搹㥦㜰戲㘹㐲㤳慤㔸ぢ愶㌶㝥攴㕢慢㉦㜴㘷㥦改㘴搳昶㈶㕢戱戲摤㕢摦搲㐲ㄷ扢戳㌷㌹搹㌴摡挹㔶慣敡愷㔳㔸昲㤷戸戳挷㥣㙣㕡晢㘴㉢㤶㌵昶㔷扢戳㐷㥤㙣扡〹挸㔶慣㘷㙡捣㤹㉦㥦㜴扤㍢㝢愳㤳㑤晦〲搹㡡昵昹扦㝤㍣昱挸㝢户扢戳㐷㥣㙣㍡㈶挸㔶慣挰捦敥ㄸ㕡ㄸ戸摢㥤㍤散㘴搳晤㈰つ昵㉣㔲㤵敦㉤㈰攸㤰㤰挹ㄹ㍢㜹㉡㕡〸〸扡㈸㘴㜲摡㑥㥥㈱㤳改戴㤰挹㘷搸挹ㅦ㤰挹㜴㘳挸攴㈱㍢昹挳㐸昶攳挵ぢ扡㌶㘴㐶捡捥㤸㡢っ㝤ぢ㔲㠳捡换㈱攸搸㜸ㄹ挹摡戵〸攴㍦㙥ㅡ愱㈳㉥攳ㄵ㜱㌰愵收晦晡扣㤹㜹捤晦㍡㤴搵㍥〵攰〷㈴㠲晡㌲㌵㝦晤㝡愴㌸戴㝦㐱扦〸㉤㠰戵㌷㍥戰搸戳攰㤴㌶㐱㠷㠶㙣散㐶〴㡡㥢ㅡ㔱搵愰挷㘹㙡㝣ㅡ攵戵㥢〱慥愶㠶愰㍦㠴㡤愹㑢搰ぢ㐲㈳㠲摤ㄳ昴㙦㔰晤ㄷㅥ㐱㉦〷㤵㜷晤ㄶ〴愸㜸昳㈷攸㤵㤰愹户㈲㐰㡡愴搱㝦挰㐹㍦昳挰㉦昴晣㜲搳㥤て捤扣昴改攷ㅢ摦㥣㐴敤㍡つ摤捦愹㥢㜴㍣㤰慤㔸ㄵ㍦戹改敦㠷㍦㝢晤㐳慥挷㜲挸挹愶挷㠲㙣挵晡昹㜹摦晥搲攰攳㕢摣搹愷㍡搹㜴㜵㤰慤㔸㐶㜵敤㌳㌷㤷㑥挲㍥挵挹愶㡦㠴㙣挵慡扤敡搶挱㥥㌹㤳㈸㉦ㅦ㜷戲改㕣㈱㕢戱㌶㉥晡㔳敢㤱昵㔷扢昷晣㘴㈷㥢㕥ㄹ戲ㄵ敢㥤㈳㙦戹晡改㜳慥㜲㘷㝦捣挹愶㍢㠷㙣挵摡㜶搶㙦〳㌷扦㌶㠹昲昲㔱㈷㥢㝥㈰戲ㄵ敢㠵愵㌳摢摦晦换㈴敡挷㐹㑥㌶ㅤ㐸㘴㉢㤶戹愸㍢扡攸㜷攷戹昷晣㐴㈷㥢㥥㈷戲ㄵ敢㠶㡥晥㍢㉥慣ㅣ㜱㘷慦㜳戲改戲㈲㕢戱慥扤捡戳㘵挶攱挳敥散戵㑥㌶㝤㕤㘴㉢㔶㔷㝡㝤㔶㍦㍣敢捥㕥攳㘴㉦戶搹㡡㜵攳搷㈲㥦㡣㕤戸挱㥤摤敦㘴搳扢挶戶ㄵ敢㍢㥦㍢昳捥敢㝥㄰㜶㘷慦㜶戲改㤶㈳㕢戱づ扡散搶ㅦ昴㜴昴戸戳㔷㌹搹昴攷㤱慤㔸㔳搷搵ㅤ晢㥤㥡慥㔶搷ㅤ扡搲挹愶㈳㤰㙣挵扡敤慣戲愷㉥㜹敡〴㜷昶ち㈷㥢ㅥ㐴戲ㄵ敢愰㜹㝦㥥㌱㜵收㑡㜷昶〹㑥㌶㕤㡦戲攷㌶慢搹晣挵㔳㉤戱戵敥散攵㑥㌶㝤㤶㘴㉢搶戲挳收㡡㡢㙥て扢戳晢㥣㙣㍡㍢挹㔶慣㜳㕦て扥㌸敢摢愶㍢㝢㤹㤳㑤㉦㈹搹㡡㔵㔵㜹㕦㠷昸晡愸㍢㝢愹㤳㑤昷㉡搹㡡ㄵ㕢㜴摦㐵愳㤹㑦戸戳㝢㥤㙣晡㘵挹㔶慣昶㝢捡㘷晣攸㠸㜳摣搹㑢㥣㙣㍡㜴挹㔶慣ㅤ㙦㔷搶㌷扦㜰慥㍢扢挷挹愶㈷㤸㙣挵㥡㍢晤搰扦ㅤ昳㡤捤敥散㙥㈷㥢㉥㘴戲ㄵ敢昱户㝡扦扢攵扦㈶㘱㜷㌹搹昴㍤㤳慤㔸扦扢挲搳㌵㝡收㜹敥㙤㜷㍡搹㜴㕡㤳慤㔸扦㌲㕥㍣昹㕢ぢ㉥㜲㘷㜷㌸搹昴㜶㤳慤㔸敦晦㑦㝦昷㤲捦㕦攱捥㙥㜷戲改㈶㈷㕢戱㕥㡤扤昳捣㍤て㕥改捥㙥㜳戲改㕦㈷㕢戱敥㉦扦搲昳扤㠱㙢摣搹㡢㥤㙣㍡收挹㔶慣攳摦ㅢ扢㝥攵搷㈷㘱户㍡搹昴攸㤳慤㔸㡦㝦昳㜴敤ㅤ捦捤敥㙤㉦㜲戲昹㈸㠰㙣挵扡㜷换挶ㅤ攷摦㝤㥢㍢㝢愱㤳捤㘷〸㘴㉢㤶慤扦戸戳㍦攲㘴㥦〶戶搴㠵ㅥ㐱㐰改㐲㍥扡㝢ぢ摤㤳慥扥㘸㤴摤摢㔷㔳扥〷㙥ㄵㅤ愳慣挳捦愷〲㔵㔴㔹㉢㄰㈸㝢ち㤶敥捣㤲㡢挴㠷扣ㄷ㠹㑡敦㑥て搵搸㔹〲晦攴ㅡ㌵㔲㜶㔰晦㍥㐰㔰ㄱ挵晦ㅥ晤㔱㍢挰㠸愰ㄲ㈹换晣〰㠱㉡㙡㝦㑣戶㕡愰搶㈷㘳昴ㄳ㔶昱扥㜳㌱挱づ㌱㤶㝢㌴㠸戰㐷挸㠶㤸晡㤸㥤㑤㘶㤰つ㔲㥦搴ㅦ㐷〰てっ搹ㄴ晥ㅦ捦つ㤲㈲㑢㍤㘱㤵㘲㘱愹愸搷㘳ㅡ㘸ㅤ挸㐷㍦㑦㈲搵挷ㄲ㤳㝣散㥡㝦〲攰㘷㉢㜰昸ㅡ㔹㍥ぢ〸挰〷㍣㙣㍤㡥搳ㄲ晣散㌰㌹搵㝥挱扢㈶㔷收㠰㕣㑡慥散㤴㕣㤲攴捣戴㍥ㅡ攳扦㤹挴㈲㌵昹㑡愷ㄷ收挸昲戸㈷摥㔶㜱㈷扢昵搴㐷㜵㤰摤昵㡢愲摥昸㘲〵晤搶扦敦昰ㄴ㐶㠳㥥㙦愱攷㐲㌲㉡㌸㔶㜲㙥㥦收愰㌱㜳㌷慡㐶愹扤㕤愴晦つ慥㘰㕢慣㐳㝦挶づ昸搸㌵㤹挵搴㥦㌰捦扥㠲㉣㈲愷晣愷〸攰㕤㈸㤵㈹ㄸ攷㈴敢㍦㈳愰戸㜰㠴ㄸㄵ捣攰ㅤ改捦〲㠴〴愴敢㍦㐷㡣㙢㑥慥㍢㐶㘴昵捦戱攰昳㠴㕦〰〲㍥挶㡦㈸㜰昵㍢㜶慤㝣㝡挲㌹㈹㐷㑤昸ㄷ㈲昸戱㘹愵晤挰㐰收攱㕦搴㘲昶挴昵㜴〰㤳㙢挶ㄵつ㔸㐹挴㉡㉢㤸㕢㔸攵㜶ㄶ㔷攲㥥慥㉡㔱㠶㍢攳て㍤㍣搴晤㔶搸㠲戵慡㜶慦㤴戵愴戴ㄷ㌰㐰㈵㝤晤㝤晡㡢ㅣ㉦㌶㈲ㅣ㐱ㄹㄷㅣ㑦づ愴戶㠳㠵搷愲昰㑢昹挲昹愰㔵㤸攳㉥ぢ晦㤲㡣㌵㙤慢㝢扡搶攸㉦攷换攷㠳戲㝣ㄵ摢挵晦昹㔷㍥慡㔸攳昸ㄴ㜲挶愵㤴晦ㅦㅣ㐷㜰戰</t>
  </si>
  <si>
    <t>Příklad 6.2 – Analýza měnové pozice pomocí sestavení vlastního pravděpodobnostního rozdělení</t>
  </si>
</sst>
</file>

<file path=xl/styles.xml><?xml version="1.0" encoding="utf-8"?>
<styleSheet xmlns="http://schemas.openxmlformats.org/spreadsheetml/2006/main">
  <fonts count="25">
    <font>
      <sz val="11"/>
      <color rgb="FF000000"/>
      <name val="Calibri"/>
      <family val="2"/>
      <charset val="238"/>
      <scheme val="minor"/>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1"/>
      <color rgb="FF000000"/>
      <name val="Calibri"/>
      <family val="2"/>
      <charset val="238"/>
      <scheme val="minor"/>
    </font>
    <font>
      <b/>
      <sz val="11"/>
      <color rgb="FF000000"/>
      <name val="Calibri"/>
      <family val="2"/>
      <charset val="238"/>
      <scheme val="minor"/>
    </font>
    <font>
      <sz val="11"/>
      <color rgb="FF00B050"/>
      <name val="Calibri"/>
      <family val="2"/>
      <charset val="238"/>
      <scheme val="minor"/>
    </font>
    <font>
      <sz val="8"/>
      <color indexed="81"/>
      <name val="Tahoma"/>
      <family val="2"/>
      <charset val="238"/>
    </font>
    <font>
      <b/>
      <sz val="8"/>
      <color indexed="81"/>
      <name val="Tahoma"/>
      <family val="2"/>
      <charset val="238"/>
    </font>
    <font>
      <i/>
      <sz val="8"/>
      <color rgb="FF000000"/>
      <name val="Calibri"/>
      <family val="2"/>
      <charset val="238"/>
      <scheme val="minor"/>
    </font>
    <font>
      <i/>
      <sz val="11"/>
      <color rgb="FF000000"/>
      <name val="Calibri"/>
      <family val="2"/>
      <charset val="23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95B3D7"/>
        <bgColor rgb="FF000000"/>
      </patternFill>
    </fill>
    <fill>
      <patternFill patternType="solid">
        <fgColor rgb="FF00FF00"/>
        <bgColor indexed="64"/>
      </patternFill>
    </fill>
    <fill>
      <patternFill patternType="solid">
        <fgColor rgb="FF00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3">
    <xf numFmtId="0" fontId="0" fillId="0" borderId="0"/>
    <xf numFmtId="9"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18" fillId="0" borderId="0" xfId="0" applyFont="1"/>
    <xf numFmtId="0" fontId="0" fillId="0" borderId="0" xfId="0" applyFont="1"/>
    <xf numFmtId="0" fontId="19" fillId="0" borderId="0" xfId="0" applyFont="1" applyAlignment="1">
      <alignment horizontal="center"/>
    </xf>
    <xf numFmtId="0" fontId="0" fillId="0" borderId="12" xfId="0" applyFont="1" applyBorder="1" applyAlignment="1">
      <alignment wrapText="1"/>
    </xf>
    <xf numFmtId="10" fontId="0" fillId="0" borderId="0" xfId="1" applyNumberFormat="1" applyFont="1"/>
    <xf numFmtId="0" fontId="0" fillId="34" borderId="0" xfId="0" applyFont="1" applyFill="1"/>
    <xf numFmtId="10" fontId="0" fillId="34" borderId="0" xfId="1" applyNumberFormat="1" applyFont="1" applyFill="1"/>
    <xf numFmtId="0" fontId="19" fillId="0" borderId="0" xfId="0" applyFont="1"/>
    <xf numFmtId="0" fontId="20" fillId="0" borderId="0" xfId="0" applyFont="1" applyAlignment="1">
      <alignment horizontal="center"/>
    </xf>
    <xf numFmtId="10" fontId="20" fillId="0" borderId="0" xfId="0" applyNumberFormat="1" applyFont="1" applyAlignment="1">
      <alignment horizontal="center"/>
    </xf>
    <xf numFmtId="10" fontId="0" fillId="0" borderId="0" xfId="0" applyNumberFormat="1" applyFont="1"/>
    <xf numFmtId="11" fontId="18" fillId="0" borderId="0" xfId="0" applyNumberFormat="1" applyFont="1"/>
    <xf numFmtId="0" fontId="18" fillId="0" borderId="0" xfId="0" quotePrefix="1" applyFont="1"/>
    <xf numFmtId="0" fontId="20" fillId="0" borderId="0" xfId="0" applyFont="1" applyAlignment="1">
      <alignment horizontal="right"/>
    </xf>
    <xf numFmtId="0" fontId="0" fillId="35" borderId="0" xfId="0" applyFont="1" applyFill="1"/>
    <xf numFmtId="10" fontId="20" fillId="0" borderId="0" xfId="0" applyNumberFormat="1" applyFont="1"/>
    <xf numFmtId="0" fontId="18" fillId="0" borderId="0" xfId="0" applyFont="1" applyBorder="1" applyAlignment="1">
      <alignment horizontal="center"/>
    </xf>
    <xf numFmtId="0" fontId="0" fillId="0" borderId="0" xfId="0" applyFont="1" applyBorder="1" applyAlignment="1">
      <alignment wrapText="1"/>
    </xf>
    <xf numFmtId="0" fontId="19" fillId="0" borderId="0" xfId="0" applyFont="1" applyFill="1" applyBorder="1" applyAlignment="1">
      <alignment horizontal="center" vertical="center" wrapText="1"/>
    </xf>
    <xf numFmtId="2" fontId="0" fillId="0" borderId="0" xfId="0" applyNumberFormat="1" applyFont="1"/>
    <xf numFmtId="14" fontId="0" fillId="0" borderId="12" xfId="0" applyNumberFormat="1" applyFont="1" applyBorder="1" applyAlignment="1">
      <alignment wrapText="1"/>
    </xf>
    <xf numFmtId="0" fontId="0" fillId="0" borderId="14" xfId="0" applyFont="1" applyBorder="1"/>
    <xf numFmtId="0" fontId="0" fillId="0" borderId="0" xfId="0"/>
    <xf numFmtId="0" fontId="0" fillId="0" borderId="0" xfId="0" applyFont="1" applyFill="1"/>
    <xf numFmtId="10" fontId="0" fillId="0" borderId="0" xfId="1" applyNumberFormat="1" applyFont="1" applyFill="1"/>
    <xf numFmtId="0" fontId="23" fillId="0" borderId="0" xfId="0" applyFont="1" applyAlignment="1">
      <alignment horizontal="right"/>
    </xf>
    <xf numFmtId="0" fontId="19" fillId="0" borderId="0" xfId="0" applyFont="1" applyFill="1"/>
    <xf numFmtId="3" fontId="18" fillId="0" borderId="0" xfId="0" applyNumberFormat="1" applyFont="1"/>
    <xf numFmtId="3" fontId="0" fillId="36" borderId="0" xfId="0" applyNumberFormat="1" applyFont="1" applyFill="1"/>
    <xf numFmtId="0" fontId="0" fillId="0" borderId="0" xfId="0" applyAlignment="1">
      <alignment horizontal="center"/>
    </xf>
    <xf numFmtId="0" fontId="18" fillId="0" borderId="0" xfId="0" applyFont="1" applyAlignment="1">
      <alignment horizontal="center"/>
    </xf>
    <xf numFmtId="0" fontId="19" fillId="33" borderId="1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0" fillId="0" borderId="13" xfId="0" applyBorder="1" applyAlignment="1">
      <alignment horizontal="center"/>
    </xf>
    <xf numFmtId="0" fontId="18" fillId="0" borderId="13" xfId="0" applyFont="1" applyBorder="1" applyAlignment="1">
      <alignment horizontal="center"/>
    </xf>
    <xf numFmtId="0" fontId="0" fillId="0" borderId="15" xfId="0" applyBorder="1" applyAlignment="1">
      <alignment horizontal="center"/>
    </xf>
    <xf numFmtId="0" fontId="18" fillId="0" borderId="16" xfId="0" applyFont="1" applyBorder="1" applyAlignment="1">
      <alignment horizontal="center"/>
    </xf>
    <xf numFmtId="0" fontId="18" fillId="0" borderId="17" xfId="0" applyFont="1" applyBorder="1" applyAlignment="1">
      <alignment horizontal="center"/>
    </xf>
    <xf numFmtId="0" fontId="0" fillId="0" borderId="16" xfId="0" applyFont="1" applyBorder="1" applyAlignment="1">
      <alignment horizontal="center"/>
    </xf>
    <xf numFmtId="0" fontId="0" fillId="0" borderId="17" xfId="0" applyFont="1" applyBorder="1" applyAlignment="1">
      <alignment horizontal="center"/>
    </xf>
    <xf numFmtId="0" fontId="24" fillId="0" borderId="15" xfId="0" applyFont="1" applyBorder="1" applyAlignment="1">
      <alignment horizontal="center"/>
    </xf>
    <xf numFmtId="0" fontId="24" fillId="0" borderId="16" xfId="0" applyFont="1" applyBorder="1" applyAlignment="1">
      <alignment horizontal="center"/>
    </xf>
    <xf numFmtId="0" fontId="24" fillId="0" borderId="17" xfId="0" applyFont="1" applyBorder="1" applyAlignment="1">
      <alignment horizontal="center"/>
    </xf>
  </cellXfs>
  <cellStyles count="43">
    <cellStyle name="20 % – Zvýraznění1" xfId="20" builtinId="30" customBuiltin="1"/>
    <cellStyle name="20 % – Zvýraznění2" xfId="24" builtinId="34" customBuiltin="1"/>
    <cellStyle name="20 % – Zvýraznění3" xfId="28" builtinId="38" customBuiltin="1"/>
    <cellStyle name="20 % – Zvýraznění4" xfId="32" builtinId="42" customBuiltin="1"/>
    <cellStyle name="20 % – Zvýraznění5" xfId="36" builtinId="46" customBuiltin="1"/>
    <cellStyle name="20 % – Zvýraznění6" xfId="40" builtinId="50" customBuiltin="1"/>
    <cellStyle name="40 % – Zvýraznění1" xfId="21" builtinId="31" customBuiltin="1"/>
    <cellStyle name="40 % – Zvýraznění2" xfId="25" builtinId="35" customBuiltin="1"/>
    <cellStyle name="40 % – Zvýraznění3" xfId="29" builtinId="39" customBuiltin="1"/>
    <cellStyle name="40 % – Zvýraznění4" xfId="33" builtinId="43" customBuiltin="1"/>
    <cellStyle name="40 % – Zvýraznění5" xfId="37" builtinId="47" customBuiltin="1"/>
    <cellStyle name="40 % – Zvýraznění6" xfId="41" builtinId="51" customBuiltin="1"/>
    <cellStyle name="60 % – Zvýraznění1" xfId="22" builtinId="32" customBuiltin="1"/>
    <cellStyle name="60 % – Zvýraznění2" xfId="26" builtinId="36" customBuiltin="1"/>
    <cellStyle name="60 % – Zvýraznění3" xfId="30" builtinId="40" customBuiltin="1"/>
    <cellStyle name="60 % – Zvýraznění4" xfId="34" builtinId="44" customBuiltin="1"/>
    <cellStyle name="60 % – Zvýraznění5" xfId="38" builtinId="48" customBuiltin="1"/>
    <cellStyle name="60 % – Zvýraznění6" xfId="42" builtinId="52" customBuiltin="1"/>
    <cellStyle name="Celkem" xfId="18" builtinId="25" customBuiltin="1"/>
    <cellStyle name="Chybně" xfId="8" builtinId="27" customBuiltin="1"/>
    <cellStyle name="Kontrolní buňka" xfId="14" builtinId="23" customBuiltin="1"/>
    <cellStyle name="Nadpis 1" xfId="3" builtinId="16" customBuiltin="1"/>
    <cellStyle name="Nadpis 2" xfId="4" builtinId="17" customBuiltin="1"/>
    <cellStyle name="Nadpis 3" xfId="5" builtinId="18" customBuiltin="1"/>
    <cellStyle name="Nadpis 4" xfId="6" builtinId="19" customBuiltin="1"/>
    <cellStyle name="Název" xfId="2" builtinId="15" customBuiltin="1"/>
    <cellStyle name="Neutrální" xfId="9" builtinId="28" customBuiltin="1"/>
    <cellStyle name="normální" xfId="0" builtinId="0"/>
    <cellStyle name="Poznámka" xfId="16" builtinId="10" customBuiltin="1"/>
    <cellStyle name="procent" xfId="1" builtinId="5" customBuiltin="1"/>
    <cellStyle name="Propojená buňka" xfId="13" builtinId="24" customBuiltin="1"/>
    <cellStyle name="Správně" xfId="7" builtinId="26" customBuiltin="1"/>
    <cellStyle name="Text upozornění" xfId="15" builtinId="11" customBuiltin="1"/>
    <cellStyle name="Vstup" xfId="10" builtinId="20" customBuiltin="1"/>
    <cellStyle name="Výpočet" xfId="12" builtinId="22" customBuiltin="1"/>
    <cellStyle name="Výstup" xfId="11" builtinId="21" customBuiltin="1"/>
    <cellStyle name="Vysvětlující text" xfId="17" builtinId="53" customBuiltin="1"/>
    <cellStyle name="Zvýraznění 1" xfId="19" builtinId="29" customBuiltin="1"/>
    <cellStyle name="Zvýraznění 2" xfId="23" builtinId="33" customBuiltin="1"/>
    <cellStyle name="Zvýraznění 3" xfId="27" builtinId="37" customBuiltin="1"/>
    <cellStyle name="Zvýraznění 4" xfId="31" builtinId="41" customBuiltin="1"/>
    <cellStyle name="Zvýraznění 5" xfId="35" builtinId="45" customBuiltin="1"/>
    <cellStyle name="Zvýraznění 6" xfId="39" builtinId="49"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7"/>
  <sheetViews>
    <sheetView tabSelected="1" workbookViewId="0">
      <selection activeCell="A9" sqref="A9"/>
    </sheetView>
  </sheetViews>
  <sheetFormatPr defaultRowHeight="15"/>
  <sheetData>
    <row r="1" spans="1:1">
      <c r="A1" s="7" t="s">
        <v>48</v>
      </c>
    </row>
    <row r="3" spans="1:1">
      <c r="A3" s="22" t="s">
        <v>43</v>
      </c>
    </row>
    <row r="4" spans="1:1">
      <c r="A4" s="22" t="s">
        <v>44</v>
      </c>
    </row>
    <row r="6" spans="1:1">
      <c r="A6" s="22" t="s">
        <v>45</v>
      </c>
    </row>
    <row r="7" spans="1:1">
      <c r="A7" s="22" t="s">
        <v>46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B1:N40"/>
  <sheetViews>
    <sheetView showGridLines="0" workbookViewId="0">
      <selection activeCell="J12" sqref="J12"/>
    </sheetView>
  </sheetViews>
  <sheetFormatPr defaultRowHeight="15"/>
  <cols>
    <col min="1" max="1" width="2.42578125" customWidth="1"/>
    <col min="2" max="2" width="3.85546875" customWidth="1"/>
    <col min="3" max="3" width="19.5703125" customWidth="1"/>
    <col min="4" max="4" width="11.5703125" customWidth="1"/>
    <col min="5" max="5" width="11.7109375" customWidth="1"/>
    <col min="6" max="6" width="5" customWidth="1"/>
    <col min="7" max="8" width="14" customWidth="1"/>
    <col min="9" max="9" width="6.140625" customWidth="1"/>
    <col min="11" max="11" width="4.42578125" customWidth="1"/>
    <col min="12" max="12" width="12" customWidth="1"/>
    <col min="13" max="13" width="10.140625" customWidth="1"/>
  </cols>
  <sheetData>
    <row r="1" spans="2:14">
      <c r="C1" s="33" t="s">
        <v>28</v>
      </c>
      <c r="D1" s="34"/>
      <c r="E1" s="34"/>
      <c r="F1" s="16"/>
      <c r="G1" s="29" t="s">
        <v>31</v>
      </c>
      <c r="H1" s="29"/>
      <c r="K1" s="29" t="s">
        <v>42</v>
      </c>
      <c r="L1" s="30"/>
      <c r="M1" s="30"/>
      <c r="N1" s="30"/>
    </row>
    <row r="2" spans="2:14">
      <c r="B2" s="1"/>
      <c r="C2" s="31" t="s">
        <v>0</v>
      </c>
      <c r="D2" s="31" t="s">
        <v>29</v>
      </c>
      <c r="E2" s="31" t="s">
        <v>30</v>
      </c>
      <c r="F2" s="18"/>
      <c r="G2" s="2" t="s">
        <v>1</v>
      </c>
      <c r="H2" s="2" t="s">
        <v>2</v>
      </c>
      <c r="I2" s="1"/>
      <c r="K2" s="1"/>
      <c r="L2" s="2" t="s">
        <v>1</v>
      </c>
      <c r="M2" s="2" t="s">
        <v>2</v>
      </c>
    </row>
    <row r="3" spans="2:14">
      <c r="B3" s="1"/>
      <c r="C3" s="32"/>
      <c r="D3" s="32"/>
      <c r="E3" s="32"/>
      <c r="F3" s="18"/>
      <c r="G3" s="2" t="s">
        <v>3</v>
      </c>
      <c r="H3" s="2" t="s">
        <v>3</v>
      </c>
      <c r="I3" s="1"/>
      <c r="K3" s="1"/>
      <c r="L3" s="2" t="s">
        <v>4</v>
      </c>
      <c r="M3" s="2" t="s">
        <v>4</v>
      </c>
    </row>
    <row r="4" spans="2:14">
      <c r="B4" s="21">
        <v>0</v>
      </c>
      <c r="C4" s="20">
        <v>38656</v>
      </c>
      <c r="D4" s="3">
        <v>29.6</v>
      </c>
      <c r="E4" s="3">
        <v>43.75</v>
      </c>
      <c r="F4" s="17"/>
      <c r="G4" s="19">
        <f t="shared" ref="G4:G40" si="0">D4+B4*($D$4-$D$40)/36</f>
        <v>29.6</v>
      </c>
      <c r="H4" s="19">
        <f>E4+B4*($E$4-$E$40)/36</f>
        <v>43.75</v>
      </c>
      <c r="K4" s="1"/>
      <c r="L4" s="1"/>
      <c r="M4" s="1"/>
    </row>
    <row r="5" spans="2:14">
      <c r="B5" s="21">
        <v>1</v>
      </c>
      <c r="C5" s="20">
        <v>38686</v>
      </c>
      <c r="D5" s="3">
        <v>28.93</v>
      </c>
      <c r="E5" s="3">
        <v>42.41</v>
      </c>
      <c r="F5" s="17"/>
      <c r="G5" s="19">
        <f t="shared" si="0"/>
        <v>29.079166666666666</v>
      </c>
      <c r="H5" s="19">
        <f t="shared" ref="H5:H40" si="1">E5+B5*($E$4-$E$40)/36</f>
        <v>42.769999999999996</v>
      </c>
      <c r="K5" s="1">
        <v>1</v>
      </c>
      <c r="L5" s="4">
        <f>(G5-G4)/G4</f>
        <v>-1.7595720720720801E-2</v>
      </c>
      <c r="M5" s="4">
        <f>(H5-H4)/H4</f>
        <v>-2.240000000000009E-2</v>
      </c>
    </row>
    <row r="6" spans="2:14">
      <c r="B6" s="21">
        <v>2</v>
      </c>
      <c r="C6" s="20">
        <v>38717</v>
      </c>
      <c r="D6" s="3">
        <v>29.01</v>
      </c>
      <c r="E6" s="3">
        <v>42.34</v>
      </c>
      <c r="F6" s="17"/>
      <c r="G6" s="19">
        <f t="shared" si="0"/>
        <v>29.308333333333334</v>
      </c>
      <c r="H6" s="19">
        <f t="shared" si="1"/>
        <v>43.06</v>
      </c>
      <c r="K6" s="1">
        <v>2</v>
      </c>
      <c r="L6" s="4">
        <f t="shared" ref="L6:L40" si="2">(G6-G5)/G5</f>
        <v>7.8807852127812418E-3</v>
      </c>
      <c r="M6" s="4">
        <f t="shared" ref="M6:M40" si="3">(H6-H5)/H5</f>
        <v>6.7804535889643743E-3</v>
      </c>
    </row>
    <row r="7" spans="2:14">
      <c r="B7" s="21">
        <v>3</v>
      </c>
      <c r="C7" s="20">
        <v>38748</v>
      </c>
      <c r="D7" s="3">
        <v>28.41</v>
      </c>
      <c r="E7" s="3">
        <v>41.52</v>
      </c>
      <c r="F7" s="17"/>
      <c r="G7" s="19">
        <f t="shared" si="0"/>
        <v>28.857500000000002</v>
      </c>
      <c r="H7" s="19">
        <f t="shared" si="1"/>
        <v>42.6</v>
      </c>
      <c r="K7" s="1">
        <v>3</v>
      </c>
      <c r="L7" s="4">
        <f t="shared" si="2"/>
        <v>-1.5382428205857215E-2</v>
      </c>
      <c r="M7" s="4">
        <f t="shared" si="3"/>
        <v>-1.0682768230376238E-2</v>
      </c>
    </row>
    <row r="8" spans="2:14">
      <c r="B8" s="21">
        <v>4</v>
      </c>
      <c r="C8" s="20">
        <v>38776</v>
      </c>
      <c r="D8" s="3">
        <v>28.33</v>
      </c>
      <c r="E8" s="3">
        <v>41.68</v>
      </c>
      <c r="F8" s="17"/>
      <c r="G8" s="19">
        <f t="shared" si="0"/>
        <v>28.926666666666666</v>
      </c>
      <c r="H8" s="19">
        <f t="shared" si="1"/>
        <v>43.12</v>
      </c>
      <c r="K8" s="1">
        <v>4</v>
      </c>
      <c r="L8" s="4">
        <f t="shared" si="2"/>
        <v>2.3968350226687743E-3</v>
      </c>
      <c r="M8" s="4">
        <f t="shared" si="3"/>
        <v>1.2206572769952958E-2</v>
      </c>
    </row>
    <row r="9" spans="2:14">
      <c r="B9" s="21">
        <v>5</v>
      </c>
      <c r="C9" s="20">
        <v>38807</v>
      </c>
      <c r="D9" s="3">
        <v>28.6</v>
      </c>
      <c r="E9" s="3">
        <v>41.05</v>
      </c>
      <c r="F9" s="17"/>
      <c r="G9" s="19">
        <f t="shared" si="0"/>
        <v>29.345833333333335</v>
      </c>
      <c r="H9" s="19">
        <f t="shared" si="1"/>
        <v>42.849999999999994</v>
      </c>
      <c r="K9" s="1">
        <v>5</v>
      </c>
      <c r="L9" s="4">
        <f t="shared" si="2"/>
        <v>1.4490666052085819E-2</v>
      </c>
      <c r="M9" s="4">
        <f t="shared" si="3"/>
        <v>-6.2615955473099057E-3</v>
      </c>
    </row>
    <row r="10" spans="2:14">
      <c r="B10" s="21">
        <v>6</v>
      </c>
      <c r="C10" s="20">
        <v>38837</v>
      </c>
      <c r="D10" s="3">
        <v>28.43</v>
      </c>
      <c r="E10" s="3">
        <v>40.96</v>
      </c>
      <c r="F10" s="17"/>
      <c r="G10" s="19">
        <f t="shared" si="0"/>
        <v>29.324999999999999</v>
      </c>
      <c r="H10" s="19">
        <f t="shared" si="1"/>
        <v>43.120000000000005</v>
      </c>
      <c r="K10" s="1">
        <v>6</v>
      </c>
      <c r="L10" s="4">
        <f t="shared" si="2"/>
        <v>-7.099247479767951E-4</v>
      </c>
      <c r="M10" s="4">
        <f t="shared" si="3"/>
        <v>6.301050175029411E-3</v>
      </c>
    </row>
    <row r="11" spans="2:14">
      <c r="B11" s="21">
        <v>7</v>
      </c>
      <c r="C11" s="20">
        <v>38868</v>
      </c>
      <c r="D11" s="3">
        <v>28.21</v>
      </c>
      <c r="E11" s="3">
        <v>41.12</v>
      </c>
      <c r="F11" s="17"/>
      <c r="G11" s="19">
        <f t="shared" si="0"/>
        <v>29.254166666666666</v>
      </c>
      <c r="H11" s="19">
        <f t="shared" si="1"/>
        <v>43.64</v>
      </c>
      <c r="K11" s="1">
        <v>7</v>
      </c>
      <c r="L11" s="4">
        <f t="shared" si="2"/>
        <v>-2.4154589371980515E-3</v>
      </c>
      <c r="M11" s="4">
        <f t="shared" si="3"/>
        <v>1.2059369202226252E-2</v>
      </c>
    </row>
    <row r="12" spans="2:14">
      <c r="B12" s="21">
        <v>8</v>
      </c>
      <c r="C12" s="20">
        <v>38898</v>
      </c>
      <c r="D12" s="3">
        <v>28.5</v>
      </c>
      <c r="E12" s="3">
        <v>41.17</v>
      </c>
      <c r="F12" s="17"/>
      <c r="G12" s="19">
        <f t="shared" si="0"/>
        <v>29.693333333333335</v>
      </c>
      <c r="H12" s="19">
        <f t="shared" si="1"/>
        <v>44.050000000000004</v>
      </c>
      <c r="K12" s="1">
        <v>8</v>
      </c>
      <c r="L12" s="4">
        <f t="shared" si="2"/>
        <v>1.5012106537530335E-2</v>
      </c>
      <c r="M12" s="4">
        <f t="shared" si="3"/>
        <v>9.3950504124657129E-3</v>
      </c>
    </row>
    <row r="13" spans="2:14">
      <c r="B13" s="21">
        <v>9</v>
      </c>
      <c r="C13" s="20">
        <v>38929</v>
      </c>
      <c r="D13" s="3">
        <v>28.53</v>
      </c>
      <c r="E13" s="3">
        <v>41.69</v>
      </c>
      <c r="F13" s="17"/>
      <c r="G13" s="19">
        <f t="shared" si="0"/>
        <v>29.872500000000002</v>
      </c>
      <c r="H13" s="19">
        <f t="shared" si="1"/>
        <v>44.93</v>
      </c>
      <c r="K13" s="1">
        <v>9</v>
      </c>
      <c r="L13" s="4">
        <f t="shared" si="2"/>
        <v>6.0339021104625209E-3</v>
      </c>
      <c r="M13" s="4">
        <f t="shared" si="3"/>
        <v>1.997729852440398E-2</v>
      </c>
    </row>
    <row r="14" spans="2:14">
      <c r="B14" s="21">
        <v>10</v>
      </c>
      <c r="C14" s="20">
        <v>38960</v>
      </c>
      <c r="D14" s="3">
        <v>28.22</v>
      </c>
      <c r="E14" s="3">
        <v>41.86</v>
      </c>
      <c r="F14" s="17"/>
      <c r="G14" s="19">
        <f t="shared" si="0"/>
        <v>29.711666666666666</v>
      </c>
      <c r="H14" s="19">
        <f t="shared" si="1"/>
        <v>45.46</v>
      </c>
      <c r="K14" s="1">
        <v>10</v>
      </c>
      <c r="L14" s="4">
        <f t="shared" si="2"/>
        <v>-5.38399308170847E-3</v>
      </c>
      <c r="M14" s="4">
        <f t="shared" si="3"/>
        <v>1.1796127309147588E-2</v>
      </c>
    </row>
    <row r="15" spans="2:14">
      <c r="B15" s="21">
        <v>11</v>
      </c>
      <c r="C15" s="20">
        <v>38990</v>
      </c>
      <c r="D15" s="3">
        <v>28.33</v>
      </c>
      <c r="E15" s="3">
        <v>41.81</v>
      </c>
      <c r="F15" s="17"/>
      <c r="G15" s="19">
        <f t="shared" si="0"/>
        <v>29.970833333333331</v>
      </c>
      <c r="H15" s="19">
        <f t="shared" si="1"/>
        <v>45.77</v>
      </c>
      <c r="K15" s="1">
        <v>11</v>
      </c>
      <c r="L15" s="4">
        <f t="shared" si="2"/>
        <v>8.7227239580411325E-3</v>
      </c>
      <c r="M15" s="4">
        <f t="shared" si="3"/>
        <v>6.8191816981962661E-3</v>
      </c>
    </row>
    <row r="16" spans="2:14">
      <c r="B16" s="21">
        <v>12</v>
      </c>
      <c r="C16" s="20">
        <v>39021</v>
      </c>
      <c r="D16" s="3">
        <v>28.22</v>
      </c>
      <c r="E16" s="3">
        <v>42.22</v>
      </c>
      <c r="F16" s="17"/>
      <c r="G16" s="19">
        <f t="shared" si="0"/>
        <v>30.009999999999998</v>
      </c>
      <c r="H16" s="19">
        <f t="shared" si="1"/>
        <v>46.54</v>
      </c>
      <c r="K16" s="1">
        <v>12</v>
      </c>
      <c r="L16" s="4">
        <f t="shared" si="2"/>
        <v>1.3068260809119946E-3</v>
      </c>
      <c r="M16" s="4">
        <f t="shared" si="3"/>
        <v>1.6823246668123137E-2</v>
      </c>
    </row>
    <row r="17" spans="2:13">
      <c r="B17" s="21">
        <v>13</v>
      </c>
      <c r="C17" s="20">
        <v>39051</v>
      </c>
      <c r="D17" s="3">
        <v>27.97</v>
      </c>
      <c r="E17" s="3">
        <v>41.48</v>
      </c>
      <c r="F17" s="17"/>
      <c r="G17" s="19">
        <f t="shared" si="0"/>
        <v>29.909166666666668</v>
      </c>
      <c r="H17" s="19">
        <f t="shared" si="1"/>
        <v>46.16</v>
      </c>
      <c r="K17" s="1">
        <v>13</v>
      </c>
      <c r="L17" s="4">
        <f t="shared" si="2"/>
        <v>-3.3599911140729907E-3</v>
      </c>
      <c r="M17" s="4">
        <f t="shared" si="3"/>
        <v>-8.1650193382037505E-3</v>
      </c>
    </row>
    <row r="18" spans="2:13">
      <c r="B18" s="21">
        <v>14</v>
      </c>
      <c r="C18" s="20">
        <v>39082</v>
      </c>
      <c r="D18" s="3">
        <v>27.5</v>
      </c>
      <c r="E18" s="3">
        <v>40.94</v>
      </c>
      <c r="F18" s="17"/>
      <c r="G18" s="19">
        <f t="shared" si="0"/>
        <v>29.588333333333335</v>
      </c>
      <c r="H18" s="19">
        <f t="shared" si="1"/>
        <v>45.98</v>
      </c>
      <c r="K18" s="1">
        <v>14</v>
      </c>
      <c r="L18" s="4">
        <f t="shared" si="2"/>
        <v>-1.072692318408513E-2</v>
      </c>
      <c r="M18" s="4">
        <f t="shared" si="3"/>
        <v>-3.8994800693240841E-3</v>
      </c>
    </row>
    <row r="19" spans="2:13">
      <c r="B19" s="21">
        <v>15</v>
      </c>
      <c r="C19" s="20">
        <v>39113</v>
      </c>
      <c r="D19" s="3">
        <v>28.16</v>
      </c>
      <c r="E19" s="3">
        <v>42.46</v>
      </c>
      <c r="F19" s="17"/>
      <c r="G19" s="19">
        <f t="shared" si="0"/>
        <v>30.397500000000001</v>
      </c>
      <c r="H19" s="19">
        <f t="shared" si="1"/>
        <v>47.86</v>
      </c>
      <c r="K19" s="1">
        <v>15</v>
      </c>
      <c r="L19" s="4">
        <f t="shared" si="2"/>
        <v>2.7347490564974916E-2</v>
      </c>
      <c r="M19" s="4">
        <f t="shared" si="3"/>
        <v>4.0887342322749078E-2</v>
      </c>
    </row>
    <row r="20" spans="2:13">
      <c r="B20" s="21">
        <v>16</v>
      </c>
      <c r="C20" s="20">
        <v>39141</v>
      </c>
      <c r="D20" s="3">
        <v>28.3</v>
      </c>
      <c r="E20" s="3">
        <v>42.01</v>
      </c>
      <c r="F20" s="17"/>
      <c r="G20" s="19">
        <f t="shared" si="0"/>
        <v>30.686666666666667</v>
      </c>
      <c r="H20" s="19">
        <f t="shared" si="1"/>
        <v>47.769999999999996</v>
      </c>
      <c r="K20" s="1">
        <v>16</v>
      </c>
      <c r="L20" s="4">
        <f t="shared" si="2"/>
        <v>9.5128437097348976E-3</v>
      </c>
      <c r="M20" s="4">
        <f t="shared" si="3"/>
        <v>-1.8804847471793442E-3</v>
      </c>
    </row>
    <row r="21" spans="2:13">
      <c r="B21" s="21">
        <v>17</v>
      </c>
      <c r="C21" s="20">
        <v>39172</v>
      </c>
      <c r="D21" s="3">
        <v>28</v>
      </c>
      <c r="E21" s="3">
        <v>41.2</v>
      </c>
      <c r="F21" s="17"/>
      <c r="G21" s="19">
        <f t="shared" si="0"/>
        <v>30.535833333333333</v>
      </c>
      <c r="H21" s="19">
        <f t="shared" si="1"/>
        <v>47.320000000000007</v>
      </c>
      <c r="K21" s="1">
        <v>17</v>
      </c>
      <c r="L21" s="4">
        <f t="shared" si="2"/>
        <v>-4.9152726482729102E-3</v>
      </c>
      <c r="M21" s="4">
        <f t="shared" si="3"/>
        <v>-9.4201381620261388E-3</v>
      </c>
    </row>
    <row r="22" spans="2:13">
      <c r="B22" s="21">
        <v>18</v>
      </c>
      <c r="C22" s="20">
        <v>39202</v>
      </c>
      <c r="D22" s="3">
        <v>28.13</v>
      </c>
      <c r="E22" s="3">
        <v>41.2</v>
      </c>
      <c r="F22" s="17"/>
      <c r="G22" s="19">
        <f t="shared" si="0"/>
        <v>30.814999999999998</v>
      </c>
      <c r="H22" s="19">
        <f t="shared" si="1"/>
        <v>47.680000000000007</v>
      </c>
      <c r="K22" s="1">
        <v>18</v>
      </c>
      <c r="L22" s="4">
        <f t="shared" si="2"/>
        <v>9.1422645525747904E-3</v>
      </c>
      <c r="M22" s="4">
        <f t="shared" si="3"/>
        <v>7.6077768385460565E-3</v>
      </c>
    </row>
    <row r="23" spans="2:13">
      <c r="B23" s="21">
        <v>19</v>
      </c>
      <c r="C23" s="20">
        <v>39233</v>
      </c>
      <c r="D23" s="3">
        <v>28.33</v>
      </c>
      <c r="E23" s="3">
        <v>41.65</v>
      </c>
      <c r="F23" s="17"/>
      <c r="G23" s="19">
        <f t="shared" si="0"/>
        <v>31.164166666666667</v>
      </c>
      <c r="H23" s="19">
        <f t="shared" si="1"/>
        <v>48.489999999999995</v>
      </c>
      <c r="K23" s="1">
        <v>19</v>
      </c>
      <c r="L23" s="4">
        <f t="shared" si="2"/>
        <v>1.1331061712369589E-2</v>
      </c>
      <c r="M23" s="4">
        <f t="shared" si="3"/>
        <v>1.6988255033556793E-2</v>
      </c>
    </row>
    <row r="24" spans="2:13">
      <c r="B24" s="21">
        <v>20</v>
      </c>
      <c r="C24" s="20">
        <v>39263</v>
      </c>
      <c r="D24" s="3">
        <v>28.72</v>
      </c>
      <c r="E24" s="3">
        <v>42.6</v>
      </c>
      <c r="F24" s="17"/>
      <c r="G24" s="19">
        <f t="shared" si="0"/>
        <v>31.703333333333333</v>
      </c>
      <c r="H24" s="19">
        <f t="shared" si="1"/>
        <v>49.800000000000004</v>
      </c>
      <c r="K24" s="1">
        <v>20</v>
      </c>
      <c r="L24" s="4">
        <f t="shared" si="2"/>
        <v>1.7300853009599697E-2</v>
      </c>
      <c r="M24" s="4">
        <f t="shared" si="3"/>
        <v>2.7015879562796649E-2</v>
      </c>
    </row>
    <row r="25" spans="2:13">
      <c r="B25" s="21">
        <v>21</v>
      </c>
      <c r="C25" s="20">
        <v>39294</v>
      </c>
      <c r="D25" s="3">
        <v>28.04</v>
      </c>
      <c r="E25" s="3">
        <v>41.6</v>
      </c>
      <c r="F25" s="17"/>
      <c r="G25" s="19">
        <f t="shared" si="0"/>
        <v>31.172499999999999</v>
      </c>
      <c r="H25" s="19">
        <f t="shared" si="1"/>
        <v>49.160000000000004</v>
      </c>
      <c r="K25" s="1">
        <v>21</v>
      </c>
      <c r="L25" s="4">
        <f t="shared" si="2"/>
        <v>-1.6743770371149207E-2</v>
      </c>
      <c r="M25" s="4">
        <f t="shared" si="3"/>
        <v>-1.2851405622489971E-2</v>
      </c>
    </row>
    <row r="26" spans="2:13">
      <c r="B26" s="21">
        <v>22</v>
      </c>
      <c r="C26" s="20">
        <v>39325</v>
      </c>
      <c r="D26" s="3">
        <v>27.73</v>
      </c>
      <c r="E26" s="3">
        <v>40.89</v>
      </c>
      <c r="F26" s="17"/>
      <c r="G26" s="19">
        <f t="shared" si="0"/>
        <v>31.011666666666667</v>
      </c>
      <c r="H26" s="19">
        <f t="shared" si="1"/>
        <v>48.81</v>
      </c>
      <c r="K26" s="1">
        <v>22</v>
      </c>
      <c r="L26" s="4">
        <f t="shared" si="2"/>
        <v>-5.1594621327558819E-3</v>
      </c>
      <c r="M26" s="4">
        <f t="shared" si="3"/>
        <v>-7.11960943856797E-3</v>
      </c>
    </row>
    <row r="27" spans="2:13">
      <c r="B27" s="21">
        <v>23</v>
      </c>
      <c r="C27" s="20">
        <v>39355</v>
      </c>
      <c r="D27" s="3">
        <v>27.61</v>
      </c>
      <c r="E27" s="3">
        <v>39.479999999999997</v>
      </c>
      <c r="F27" s="17"/>
      <c r="G27" s="19">
        <f t="shared" si="0"/>
        <v>31.040833333333332</v>
      </c>
      <c r="H27" s="19">
        <f t="shared" si="1"/>
        <v>47.76</v>
      </c>
      <c r="K27" s="1">
        <v>23</v>
      </c>
      <c r="L27" s="4">
        <f t="shared" si="2"/>
        <v>9.4050626108448457E-4</v>
      </c>
      <c r="M27" s="4">
        <f t="shared" si="3"/>
        <v>-2.1511985248924486E-2</v>
      </c>
    </row>
    <row r="28" spans="2:13">
      <c r="B28" s="21">
        <v>24</v>
      </c>
      <c r="C28" s="20">
        <v>39386</v>
      </c>
      <c r="D28" s="3">
        <v>26.97</v>
      </c>
      <c r="E28" s="3">
        <v>38.67</v>
      </c>
      <c r="F28" s="17"/>
      <c r="G28" s="19">
        <f t="shared" si="0"/>
        <v>30.55</v>
      </c>
      <c r="H28" s="19">
        <f t="shared" si="1"/>
        <v>47.31</v>
      </c>
      <c r="K28" s="1">
        <v>24</v>
      </c>
      <c r="L28" s="4">
        <f t="shared" si="2"/>
        <v>-1.5812505033692106E-2</v>
      </c>
      <c r="M28" s="4">
        <f t="shared" si="3"/>
        <v>-9.4221105527637298E-3</v>
      </c>
    </row>
    <row r="29" spans="2:13">
      <c r="B29" s="21">
        <v>25</v>
      </c>
      <c r="C29" s="20">
        <v>39416</v>
      </c>
      <c r="D29" s="3">
        <v>26.26</v>
      </c>
      <c r="E29" s="3">
        <v>36.75</v>
      </c>
      <c r="F29" s="17"/>
      <c r="G29" s="19">
        <f t="shared" si="0"/>
        <v>29.989166666666669</v>
      </c>
      <c r="H29" s="19">
        <f t="shared" si="1"/>
        <v>45.75</v>
      </c>
      <c r="K29" s="1">
        <v>25</v>
      </c>
      <c r="L29" s="4">
        <f t="shared" si="2"/>
        <v>-1.8357883251500205E-2</v>
      </c>
      <c r="M29" s="4">
        <f t="shared" si="3"/>
        <v>-3.2974001268230864E-2</v>
      </c>
    </row>
    <row r="30" spans="2:13">
      <c r="B30" s="21">
        <v>26</v>
      </c>
      <c r="C30" s="20">
        <v>39447</v>
      </c>
      <c r="D30" s="3">
        <v>26.62</v>
      </c>
      <c r="E30" s="3">
        <v>36.29</v>
      </c>
      <c r="F30" s="17"/>
      <c r="G30" s="19">
        <f t="shared" si="0"/>
        <v>30.498333333333335</v>
      </c>
      <c r="H30" s="19">
        <f t="shared" si="1"/>
        <v>45.65</v>
      </c>
      <c r="K30" s="1">
        <v>26</v>
      </c>
      <c r="L30" s="4">
        <f t="shared" si="2"/>
        <v>1.6978353294245102E-2</v>
      </c>
      <c r="M30" s="4">
        <f t="shared" si="3"/>
        <v>-2.1857923497268072E-3</v>
      </c>
    </row>
    <row r="31" spans="2:13">
      <c r="B31" s="21">
        <v>27</v>
      </c>
      <c r="C31" s="20">
        <v>39478</v>
      </c>
      <c r="D31" s="3">
        <v>26.07</v>
      </c>
      <c r="E31" s="3">
        <v>34.869999999999997</v>
      </c>
      <c r="F31" s="17"/>
      <c r="G31" s="19">
        <f t="shared" si="0"/>
        <v>30.0975</v>
      </c>
      <c r="H31" s="19">
        <f t="shared" si="1"/>
        <v>44.589999999999996</v>
      </c>
      <c r="K31" s="1">
        <v>27</v>
      </c>
      <c r="L31" s="4">
        <f t="shared" si="2"/>
        <v>-1.3142794688234373E-2</v>
      </c>
      <c r="M31" s="4">
        <f t="shared" si="3"/>
        <v>-2.3220153340635319E-2</v>
      </c>
    </row>
    <row r="32" spans="2:13">
      <c r="B32" s="21">
        <v>28</v>
      </c>
      <c r="C32" s="20">
        <v>39507</v>
      </c>
      <c r="D32" s="3">
        <v>25.22</v>
      </c>
      <c r="E32" s="3">
        <v>32.96</v>
      </c>
      <c r="F32" s="17"/>
      <c r="G32" s="19">
        <f t="shared" si="0"/>
        <v>29.396666666666665</v>
      </c>
      <c r="H32" s="19">
        <f t="shared" si="1"/>
        <v>43.04</v>
      </c>
      <c r="K32" s="1">
        <v>28</v>
      </c>
      <c r="L32" s="4">
        <f t="shared" si="2"/>
        <v>-2.3285433452390911E-2</v>
      </c>
      <c r="M32" s="4">
        <f t="shared" si="3"/>
        <v>-3.4761157210136742E-2</v>
      </c>
    </row>
    <row r="33" spans="2:13">
      <c r="B33" s="21">
        <v>29</v>
      </c>
      <c r="C33" s="20">
        <v>39538</v>
      </c>
      <c r="D33" s="3">
        <v>25.34</v>
      </c>
      <c r="E33" s="3">
        <v>31.83</v>
      </c>
      <c r="F33" s="17"/>
      <c r="G33" s="19">
        <f t="shared" si="0"/>
        <v>29.665833333333332</v>
      </c>
      <c r="H33" s="19">
        <f t="shared" si="1"/>
        <v>42.269999999999996</v>
      </c>
      <c r="K33" s="1">
        <v>29</v>
      </c>
      <c r="L33" s="4">
        <f t="shared" si="2"/>
        <v>9.1563669350266594E-3</v>
      </c>
      <c r="M33" s="4">
        <f t="shared" si="3"/>
        <v>-1.7890334572490778E-2</v>
      </c>
    </row>
    <row r="34" spans="2:13">
      <c r="B34" s="21">
        <v>30</v>
      </c>
      <c r="C34" s="20">
        <v>39568</v>
      </c>
      <c r="D34" s="3">
        <v>25.21</v>
      </c>
      <c r="E34" s="3">
        <v>31.92</v>
      </c>
      <c r="F34" s="17"/>
      <c r="G34" s="19">
        <f t="shared" si="0"/>
        <v>29.685000000000002</v>
      </c>
      <c r="H34" s="19">
        <f t="shared" si="1"/>
        <v>42.72</v>
      </c>
      <c r="K34" s="1">
        <v>30</v>
      </c>
      <c r="L34" s="4">
        <f t="shared" si="2"/>
        <v>6.460855642013726E-4</v>
      </c>
      <c r="M34" s="4">
        <f t="shared" si="3"/>
        <v>1.0645848119233567E-2</v>
      </c>
    </row>
    <row r="35" spans="2:13">
      <c r="B35" s="21">
        <v>31</v>
      </c>
      <c r="C35" s="20">
        <v>39599</v>
      </c>
      <c r="D35" s="3">
        <v>25.09</v>
      </c>
      <c r="E35" s="3">
        <v>31.93</v>
      </c>
      <c r="F35" s="17"/>
      <c r="G35" s="19">
        <f t="shared" si="0"/>
        <v>29.714166666666667</v>
      </c>
      <c r="H35" s="19">
        <f t="shared" si="1"/>
        <v>43.09</v>
      </c>
      <c r="K35" s="1">
        <v>31</v>
      </c>
      <c r="L35" s="4">
        <f t="shared" si="2"/>
        <v>9.8253888046707103E-4</v>
      </c>
      <c r="M35" s="4">
        <f t="shared" si="3"/>
        <v>8.6610486891386829E-3</v>
      </c>
    </row>
    <row r="36" spans="2:13">
      <c r="B36" s="21">
        <v>32</v>
      </c>
      <c r="C36" s="20">
        <v>39629</v>
      </c>
      <c r="D36" s="3">
        <v>23.9</v>
      </c>
      <c r="E36" s="3">
        <v>30.16</v>
      </c>
      <c r="F36" s="17"/>
      <c r="G36" s="19">
        <f t="shared" si="0"/>
        <v>28.673333333333332</v>
      </c>
      <c r="H36" s="19">
        <f t="shared" si="1"/>
        <v>41.68</v>
      </c>
      <c r="K36" s="1">
        <v>32</v>
      </c>
      <c r="L36" s="4">
        <f t="shared" si="2"/>
        <v>-3.502818520907542E-2</v>
      </c>
      <c r="M36" s="4">
        <f t="shared" si="3"/>
        <v>-3.2722209329310831E-2</v>
      </c>
    </row>
    <row r="37" spans="2:13">
      <c r="B37" s="21">
        <v>33</v>
      </c>
      <c r="C37" s="20">
        <v>39660</v>
      </c>
      <c r="D37" s="3">
        <v>23.95</v>
      </c>
      <c r="E37" s="3">
        <v>30.36</v>
      </c>
      <c r="F37" s="17"/>
      <c r="G37" s="19">
        <f t="shared" si="0"/>
        <v>28.872500000000002</v>
      </c>
      <c r="H37" s="19">
        <f t="shared" si="1"/>
        <v>42.24</v>
      </c>
      <c r="K37" s="1">
        <v>33</v>
      </c>
      <c r="L37" s="4">
        <f t="shared" si="2"/>
        <v>6.9460590560336067E-3</v>
      </c>
      <c r="M37" s="4">
        <f t="shared" si="3"/>
        <v>1.3435700575815794E-2</v>
      </c>
    </row>
    <row r="38" spans="2:13">
      <c r="B38" s="21">
        <v>34</v>
      </c>
      <c r="C38" s="20">
        <v>39691</v>
      </c>
      <c r="D38" s="3">
        <v>24.74</v>
      </c>
      <c r="E38" s="3">
        <v>30.72</v>
      </c>
      <c r="F38" s="17"/>
      <c r="G38" s="19">
        <f t="shared" si="0"/>
        <v>29.811666666666667</v>
      </c>
      <c r="H38" s="19">
        <f t="shared" si="1"/>
        <v>42.96</v>
      </c>
      <c r="K38" s="1">
        <v>34</v>
      </c>
      <c r="L38" s="4">
        <f t="shared" si="2"/>
        <v>3.252806880826617E-2</v>
      </c>
      <c r="M38" s="4">
        <f t="shared" si="3"/>
        <v>1.7045454545454516E-2</v>
      </c>
    </row>
    <row r="39" spans="2:13">
      <c r="B39" s="21">
        <v>35</v>
      </c>
      <c r="C39" s="20">
        <v>39721</v>
      </c>
      <c r="D39" s="3">
        <v>24.67</v>
      </c>
      <c r="E39" s="3">
        <v>31.21</v>
      </c>
      <c r="F39" s="17"/>
      <c r="G39" s="19">
        <f t="shared" si="0"/>
        <v>29.890833333333337</v>
      </c>
      <c r="H39" s="19">
        <f t="shared" si="1"/>
        <v>43.81</v>
      </c>
      <c r="K39" s="1">
        <v>35</v>
      </c>
      <c r="L39" s="4">
        <f t="shared" si="2"/>
        <v>2.6555599038408655E-3</v>
      </c>
      <c r="M39" s="4">
        <f t="shared" si="3"/>
        <v>1.9785847299813811E-2</v>
      </c>
    </row>
    <row r="40" spans="2:13">
      <c r="B40" s="21">
        <v>36</v>
      </c>
      <c r="C40" s="20">
        <v>39752</v>
      </c>
      <c r="D40" s="3">
        <v>24.23</v>
      </c>
      <c r="E40" s="3">
        <v>30.79</v>
      </c>
      <c r="F40" s="17"/>
      <c r="G40" s="19">
        <f t="shared" si="0"/>
        <v>29.6</v>
      </c>
      <c r="H40" s="19">
        <f t="shared" si="1"/>
        <v>43.75</v>
      </c>
      <c r="K40" s="1">
        <v>36</v>
      </c>
      <c r="L40" s="4">
        <f t="shared" si="2"/>
        <v>-9.7298502885500657E-3</v>
      </c>
      <c r="M40" s="4">
        <f t="shared" si="3"/>
        <v>-1.3695503309747151E-3</v>
      </c>
    </row>
  </sheetData>
  <mergeCells count="6">
    <mergeCell ref="K1:N1"/>
    <mergeCell ref="C2:C3"/>
    <mergeCell ref="D2:D3"/>
    <mergeCell ref="E2:E3"/>
    <mergeCell ref="C1:E1"/>
    <mergeCell ref="G1:H1"/>
  </mergeCells>
  <pageMargins left="0.79" right="0.79" top="0.98" bottom="0.98" header="0.49" footer="0.49"/>
  <legacyDrawing r:id="rId1"/>
</worksheet>
</file>

<file path=xl/worksheets/sheet3.xml><?xml version="1.0" encoding="utf-8"?>
<worksheet xmlns="http://schemas.openxmlformats.org/spreadsheetml/2006/main" xmlns:r="http://schemas.openxmlformats.org/officeDocument/2006/relationships">
  <dimension ref="A1:C31"/>
  <sheetViews>
    <sheetView workbookViewId="0"/>
  </sheetViews>
  <sheetFormatPr defaultRowHeight="15"/>
  <cols>
    <col min="1" max="3" width="36.7109375" customWidth="1"/>
  </cols>
  <sheetData>
    <row r="1" spans="1:3">
      <c r="A1" s="7" t="s">
        <v>9</v>
      </c>
    </row>
    <row r="3" spans="1:3">
      <c r="A3" t="s">
        <v>10</v>
      </c>
      <c r="B3" t="s">
        <v>11</v>
      </c>
      <c r="C3">
        <v>0</v>
      </c>
    </row>
    <row r="4" spans="1:3">
      <c r="A4" t="s">
        <v>12</v>
      </c>
    </row>
    <row r="5" spans="1:3">
      <c r="A5" t="s">
        <v>13</v>
      </c>
    </row>
    <row r="7" spans="1:3">
      <c r="A7" s="7" t="s">
        <v>14</v>
      </c>
      <c r="B7" t="s">
        <v>15</v>
      </c>
    </row>
    <row r="8" spans="1:3">
      <c r="B8">
        <v>2</v>
      </c>
    </row>
    <row r="10" spans="1:3">
      <c r="A10" t="s">
        <v>16</v>
      </c>
    </row>
    <row r="11" spans="1:3">
      <c r="A11" t="e">
        <f>CB_DATA_!#REF!</f>
        <v>#REF!</v>
      </c>
      <c r="B11" t="e">
        <f>'Neparametricka simulace'!#REF!</f>
        <v>#REF!</v>
      </c>
    </row>
    <row r="13" spans="1:3">
      <c r="A13" t="s">
        <v>17</v>
      </c>
    </row>
    <row r="14" spans="1:3">
      <c r="A14" s="11" t="s">
        <v>21</v>
      </c>
      <c r="B14" t="s">
        <v>25</v>
      </c>
    </row>
    <row r="16" spans="1:3">
      <c r="A16" t="s">
        <v>18</v>
      </c>
    </row>
    <row r="19" spans="1:2">
      <c r="A19" t="s">
        <v>19</v>
      </c>
    </row>
    <row r="20" spans="1:2">
      <c r="A20">
        <v>28</v>
      </c>
      <c r="B20">
        <v>31</v>
      </c>
    </row>
    <row r="25" spans="1:2">
      <c r="A25" s="7" t="s">
        <v>20</v>
      </c>
    </row>
    <row r="26" spans="1:2">
      <c r="A26" s="12" t="s">
        <v>22</v>
      </c>
      <c r="B26" s="12" t="s">
        <v>26</v>
      </c>
    </row>
    <row r="27" spans="1:2">
      <c r="A27" t="s">
        <v>23</v>
      </c>
      <c r="B27" t="s">
        <v>47</v>
      </c>
    </row>
    <row r="28" spans="1:2">
      <c r="A28" s="12" t="s">
        <v>24</v>
      </c>
      <c r="B28" s="12" t="s">
        <v>24</v>
      </c>
    </row>
    <row r="29" spans="1:2">
      <c r="B29" s="12" t="s">
        <v>22</v>
      </c>
    </row>
    <row r="30" spans="1:2">
      <c r="B30" t="s">
        <v>27</v>
      </c>
    </row>
    <row r="31" spans="1:2">
      <c r="B31" s="12" t="s">
        <v>24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dimension ref="B1:S47"/>
  <sheetViews>
    <sheetView showGridLines="0" workbookViewId="0">
      <selection activeCell="J9" sqref="J9"/>
    </sheetView>
  </sheetViews>
  <sheetFormatPr defaultRowHeight="15"/>
  <cols>
    <col min="1" max="1" width="3" customWidth="1"/>
    <col min="2" max="2" width="9.85546875" customWidth="1"/>
    <col min="3" max="3" width="15.85546875" customWidth="1"/>
    <col min="4" max="4" width="11.28515625" customWidth="1"/>
    <col min="5" max="6" width="3.7109375" customWidth="1"/>
    <col min="7" max="7" width="7.7109375" customWidth="1"/>
    <col min="10" max="10" width="10" customWidth="1"/>
    <col min="11" max="11" width="10.5703125" customWidth="1"/>
    <col min="12" max="12" width="2.7109375" customWidth="1"/>
    <col min="13" max="13" width="4.140625" customWidth="1"/>
    <col min="14" max="14" width="4.5703125" customWidth="1"/>
    <col min="18" max="18" width="14.85546875" customWidth="1"/>
  </cols>
  <sheetData>
    <row r="1" spans="2:19" ht="15.75" thickBot="1">
      <c r="B1" s="22" t="s">
        <v>37</v>
      </c>
      <c r="D1">
        <v>24</v>
      </c>
    </row>
    <row r="2" spans="2:19" ht="15.75" thickBot="1">
      <c r="B2" s="22" t="s">
        <v>38</v>
      </c>
      <c r="D2">
        <v>32</v>
      </c>
      <c r="E2" s="1"/>
      <c r="F2" s="1"/>
      <c r="G2" s="1"/>
      <c r="H2" s="1"/>
      <c r="I2" s="40" t="s">
        <v>41</v>
      </c>
      <c r="J2" s="41"/>
      <c r="K2" s="41"/>
      <c r="L2" s="41"/>
      <c r="M2" s="41"/>
      <c r="N2" s="41"/>
      <c r="O2" s="42"/>
      <c r="P2" s="1"/>
      <c r="Q2" s="1"/>
      <c r="R2" s="1"/>
      <c r="S2" s="1"/>
    </row>
    <row r="3" spans="2:19">
      <c r="B3" s="1"/>
      <c r="E3" s="1"/>
      <c r="F3" s="1"/>
      <c r="G3" s="1"/>
      <c r="H3" s="1"/>
      <c r="I3" s="7" t="s">
        <v>32</v>
      </c>
      <c r="K3" s="26">
        <f>J9</f>
        <v>0</v>
      </c>
      <c r="L3" s="1"/>
      <c r="M3" s="1"/>
      <c r="N3" s="1"/>
      <c r="O3" s="27">
        <f>D1*D4*(1+K3)</f>
        <v>4800000</v>
      </c>
      <c r="P3" s="1"/>
      <c r="Q3" s="1"/>
      <c r="R3" s="1"/>
      <c r="S3" s="1"/>
    </row>
    <row r="4" spans="2:19">
      <c r="B4" s="22" t="s">
        <v>39</v>
      </c>
      <c r="D4" s="27">
        <v>200000</v>
      </c>
      <c r="E4" s="1"/>
      <c r="F4" s="1"/>
      <c r="G4" s="1"/>
      <c r="H4" s="1"/>
      <c r="I4" s="7" t="s">
        <v>36</v>
      </c>
      <c r="K4" s="26">
        <f>Q9</f>
        <v>0</v>
      </c>
      <c r="L4" s="1"/>
      <c r="M4" s="1"/>
      <c r="N4" s="1"/>
      <c r="O4" s="27">
        <f>D2*D5*(1+K4)</f>
        <v>3200000</v>
      </c>
      <c r="P4" s="1"/>
      <c r="Q4" s="1"/>
      <c r="R4" s="1"/>
      <c r="S4" s="1"/>
    </row>
    <row r="5" spans="2:19">
      <c r="B5" s="22" t="s">
        <v>40</v>
      </c>
      <c r="D5" s="27">
        <v>100000</v>
      </c>
      <c r="E5" s="1"/>
      <c r="F5" s="1"/>
      <c r="G5" s="1"/>
      <c r="H5" s="1"/>
      <c r="I5" s="5" t="s">
        <v>5</v>
      </c>
      <c r="K5" s="6">
        <f>CORREL(C10:C45,D10:D45)</f>
        <v>0.73766971060127784</v>
      </c>
      <c r="L5" s="1"/>
      <c r="M5" s="1"/>
      <c r="N5" s="1"/>
      <c r="O5" s="28">
        <f>SUM(O3:O4)</f>
        <v>8000000</v>
      </c>
      <c r="P5" s="1"/>
      <c r="Q5" s="1"/>
      <c r="R5" s="1"/>
      <c r="S5" s="1"/>
    </row>
    <row r="6" spans="2:19" ht="15.75" thickBot="1">
      <c r="D6" s="1"/>
      <c r="E6" s="1"/>
      <c r="F6" s="1"/>
      <c r="G6" s="1"/>
      <c r="H6" s="1"/>
      <c r="I6" s="1"/>
      <c r="J6" s="23"/>
      <c r="K6" s="24"/>
      <c r="L6" s="23"/>
      <c r="M6" s="1"/>
      <c r="N6" s="1"/>
      <c r="O6" s="1"/>
      <c r="P6" s="1"/>
      <c r="Q6" s="1"/>
      <c r="R6" s="1"/>
      <c r="S6" s="1"/>
    </row>
    <row r="7" spans="2:19" ht="15.75" thickBot="1">
      <c r="B7" s="35" t="s">
        <v>33</v>
      </c>
      <c r="C7" s="36"/>
      <c r="D7" s="36"/>
      <c r="E7" s="37"/>
      <c r="F7" s="16"/>
      <c r="G7" s="35" t="s">
        <v>34</v>
      </c>
      <c r="H7" s="38"/>
      <c r="I7" s="38"/>
      <c r="J7" s="38"/>
      <c r="K7" s="39"/>
      <c r="L7" s="1"/>
      <c r="M7" s="1"/>
      <c r="N7" s="35" t="s">
        <v>35</v>
      </c>
      <c r="O7" s="38"/>
      <c r="P7" s="38"/>
      <c r="Q7" s="38"/>
      <c r="R7" s="39"/>
      <c r="S7" s="1"/>
    </row>
    <row r="8" spans="2:19">
      <c r="B8" s="1"/>
      <c r="C8" s="2" t="s">
        <v>1</v>
      </c>
      <c r="D8" s="2" t="s">
        <v>2</v>
      </c>
      <c r="E8" s="1"/>
      <c r="F8" s="1"/>
      <c r="G8" s="1"/>
      <c r="H8" s="2" t="s">
        <v>1</v>
      </c>
      <c r="I8" s="1"/>
      <c r="J8" s="22" t="s">
        <v>32</v>
      </c>
      <c r="K8" s="1"/>
      <c r="L8" s="1"/>
      <c r="M8" s="1"/>
      <c r="N8" s="1"/>
      <c r="O8" s="2" t="s">
        <v>2</v>
      </c>
      <c r="P8" s="1"/>
      <c r="Q8" s="22" t="s">
        <v>36</v>
      </c>
      <c r="S8" s="1"/>
    </row>
    <row r="9" spans="2:19">
      <c r="B9" s="1"/>
      <c r="C9" s="2" t="s">
        <v>4</v>
      </c>
      <c r="D9" s="2" t="s">
        <v>4</v>
      </c>
      <c r="E9" s="1"/>
      <c r="F9" s="1"/>
      <c r="G9" s="1"/>
      <c r="H9" s="2" t="s">
        <v>4</v>
      </c>
      <c r="I9" s="1"/>
      <c r="J9" s="14">
        <v>0</v>
      </c>
      <c r="K9" s="25" t="s">
        <v>6</v>
      </c>
      <c r="L9" s="1"/>
      <c r="M9" s="1"/>
      <c r="N9" s="1"/>
      <c r="O9" s="2" t="s">
        <v>4</v>
      </c>
      <c r="P9" s="1"/>
      <c r="Q9" s="14">
        <v>0</v>
      </c>
      <c r="R9" s="25" t="s">
        <v>6</v>
      </c>
    </row>
    <row r="10" spans="2:19">
      <c r="B10" s="7">
        <v>1</v>
      </c>
      <c r="C10" s="4">
        <v>-1.7595720720720801E-2</v>
      </c>
      <c r="D10" s="4">
        <v>-2.240000000000009E-2</v>
      </c>
      <c r="E10" s="1"/>
      <c r="F10" s="1"/>
      <c r="G10" s="13" t="s">
        <v>7</v>
      </c>
      <c r="H10" s="9">
        <v>-0.04</v>
      </c>
      <c r="I10" s="4">
        <v>-3.502818520907542E-2</v>
      </c>
      <c r="J10" s="1">
        <f>1/(COUNT($H$11:$H$46)+1)</f>
        <v>2.7027027027027029E-2</v>
      </c>
      <c r="K10" s="25">
        <f>SUM($J$10:J10)</f>
        <v>2.7027027027027029E-2</v>
      </c>
      <c r="L10" s="1"/>
      <c r="M10" s="1"/>
      <c r="N10" s="13" t="s">
        <v>7</v>
      </c>
      <c r="O10" s="9">
        <v>-0.06</v>
      </c>
      <c r="P10" s="10">
        <v>-5.5399999999999998E-2</v>
      </c>
      <c r="Q10" s="1">
        <f t="shared" ref="Q10:Q46" si="0">1/(COUNT($O$11:$O$46)+1)</f>
        <v>2.7027027027027029E-2</v>
      </c>
      <c r="R10" s="25">
        <f>SUM(Q10:$Q$10)</f>
        <v>2.7027027027027029E-2</v>
      </c>
    </row>
    <row r="11" spans="2:19">
      <c r="B11" s="7">
        <v>2</v>
      </c>
      <c r="C11" s="4">
        <v>7.8807852127812418E-3</v>
      </c>
      <c r="D11" s="4">
        <v>6.7804535889643743E-3</v>
      </c>
      <c r="E11" s="1"/>
      <c r="F11" s="1"/>
      <c r="G11" s="7">
        <v>1</v>
      </c>
      <c r="H11" s="4">
        <v>-3.502818520907542E-2</v>
      </c>
      <c r="I11" s="4">
        <v>-2.3285433452390911E-2</v>
      </c>
      <c r="J11" s="1">
        <f t="shared" ref="J11:J46" si="1">1/(COUNT($H$11:$H$46)+1)</f>
        <v>2.7027027027027029E-2</v>
      </c>
      <c r="K11" s="25">
        <f>SUM($J$10:J11)</f>
        <v>5.4054054054054057E-2</v>
      </c>
      <c r="L11" s="1"/>
      <c r="M11" s="1"/>
      <c r="N11" s="7">
        <v>1</v>
      </c>
      <c r="O11" s="4">
        <v>-5.5399999999999998E-2</v>
      </c>
      <c r="P11" s="10">
        <v>-5.4800000000000001E-2</v>
      </c>
      <c r="Q11" s="1">
        <f t="shared" si="0"/>
        <v>2.7027027027027029E-2</v>
      </c>
      <c r="R11" s="25">
        <f>SUM(Q$10:$Q11)</f>
        <v>5.4054054054054057E-2</v>
      </c>
    </row>
    <row r="12" spans="2:19">
      <c r="B12" s="7">
        <v>3</v>
      </c>
      <c r="C12" s="4">
        <v>-1.5382428205857215E-2</v>
      </c>
      <c r="D12" s="4">
        <v>-1.0682768230376238E-2</v>
      </c>
      <c r="E12" s="1"/>
      <c r="F12" s="1"/>
      <c r="G12" s="7">
        <v>2</v>
      </c>
      <c r="H12" s="4">
        <v>-2.3285433452390911E-2</v>
      </c>
      <c r="I12" s="4">
        <v>-1.8357883251500205E-2</v>
      </c>
      <c r="J12" s="1">
        <f t="shared" si="1"/>
        <v>2.7027027027027029E-2</v>
      </c>
      <c r="K12" s="25">
        <f>SUM($J$10:J12)</f>
        <v>8.1081081081081086E-2</v>
      </c>
      <c r="L12" s="1"/>
      <c r="M12" s="1"/>
      <c r="N12" s="7">
        <v>2</v>
      </c>
      <c r="O12" s="4">
        <v>-5.4800000000000001E-2</v>
      </c>
      <c r="P12" s="10">
        <v>-4.9700000000000001E-2</v>
      </c>
      <c r="Q12" s="1">
        <f t="shared" si="0"/>
        <v>2.7027027027027029E-2</v>
      </c>
      <c r="R12" s="25">
        <f>SUM(Q$10:$Q12)</f>
        <v>8.1081081081081086E-2</v>
      </c>
    </row>
    <row r="13" spans="2:19">
      <c r="B13" s="7">
        <v>4</v>
      </c>
      <c r="C13" s="4">
        <v>2.3968350226687743E-3</v>
      </c>
      <c r="D13" s="4">
        <v>1.2206572769952958E-2</v>
      </c>
      <c r="E13" s="1"/>
      <c r="F13" s="1"/>
      <c r="G13" s="7">
        <v>3</v>
      </c>
      <c r="H13" s="4">
        <v>-1.8357883251500205E-2</v>
      </c>
      <c r="I13" s="4">
        <v>-1.7595720720720801E-2</v>
      </c>
      <c r="J13" s="1">
        <f t="shared" si="1"/>
        <v>2.7027027027027029E-2</v>
      </c>
      <c r="K13" s="25">
        <f>SUM($J$10:J13)</f>
        <v>0.10810810810810811</v>
      </c>
      <c r="L13" s="1"/>
      <c r="M13" s="1"/>
      <c r="N13" s="7">
        <v>3</v>
      </c>
      <c r="O13" s="4">
        <v>-4.9700000000000001E-2</v>
      </c>
      <c r="P13" s="10">
        <v>-3.9100000000000003E-2</v>
      </c>
      <c r="Q13" s="1">
        <f t="shared" si="0"/>
        <v>2.7027027027027029E-2</v>
      </c>
      <c r="R13" s="25">
        <f>SUM(Q$10:$Q13)</f>
        <v>0.10810810810810811</v>
      </c>
    </row>
    <row r="14" spans="2:19">
      <c r="B14" s="7">
        <v>5</v>
      </c>
      <c r="C14" s="4">
        <v>1.4490666052085819E-2</v>
      </c>
      <c r="D14" s="4">
        <v>-6.2615955473099057E-3</v>
      </c>
      <c r="E14" s="1"/>
      <c r="F14" s="1"/>
      <c r="G14" s="7">
        <v>4</v>
      </c>
      <c r="H14" s="4">
        <v>-1.7595720720720801E-2</v>
      </c>
      <c r="I14" s="4">
        <v>-1.6743770371149207E-2</v>
      </c>
      <c r="J14" s="1">
        <f t="shared" si="1"/>
        <v>2.7027027027027029E-2</v>
      </c>
      <c r="K14" s="25">
        <f>SUM($J$10:J14)</f>
        <v>0.13513513513513514</v>
      </c>
      <c r="L14" s="1"/>
      <c r="M14" s="1"/>
      <c r="N14" s="7">
        <v>4</v>
      </c>
      <c r="O14" s="4">
        <v>-3.9100000000000003E-2</v>
      </c>
      <c r="P14" s="10">
        <v>-3.4500000000000003E-2</v>
      </c>
      <c r="Q14" s="1">
        <f t="shared" si="0"/>
        <v>2.7027027027027029E-2</v>
      </c>
      <c r="R14" s="25">
        <f>SUM(Q$10:$Q14)</f>
        <v>0.13513513513513514</v>
      </c>
    </row>
    <row r="15" spans="2:19">
      <c r="B15" s="7">
        <v>6</v>
      </c>
      <c r="C15" s="4">
        <v>-7.099247479767951E-4</v>
      </c>
      <c r="D15" s="4">
        <v>6.301050175029411E-3</v>
      </c>
      <c r="E15" s="1"/>
      <c r="F15" s="1"/>
      <c r="G15" s="7">
        <v>5</v>
      </c>
      <c r="H15" s="4">
        <v>-1.6743770371149207E-2</v>
      </c>
      <c r="I15" s="4">
        <v>-1.5812505033692106E-2</v>
      </c>
      <c r="J15" s="1">
        <f t="shared" si="1"/>
        <v>2.7027027027027029E-2</v>
      </c>
      <c r="K15" s="25">
        <f>SUM($J$10:J15)</f>
        <v>0.16216216216216217</v>
      </c>
      <c r="L15" s="1"/>
      <c r="M15" s="1"/>
      <c r="N15" s="7">
        <v>5</v>
      </c>
      <c r="O15" s="4">
        <v>-3.4500000000000003E-2</v>
      </c>
      <c r="P15" s="10">
        <v>-3.4299999999999997E-2</v>
      </c>
      <c r="Q15" s="1">
        <f t="shared" si="0"/>
        <v>2.7027027027027029E-2</v>
      </c>
      <c r="R15" s="25">
        <f>SUM(Q$10:$Q15)</f>
        <v>0.16216216216216217</v>
      </c>
    </row>
    <row r="16" spans="2:19">
      <c r="B16" s="7">
        <v>7</v>
      </c>
      <c r="C16" s="4">
        <v>-2.4154589371980515E-3</v>
      </c>
      <c r="D16" s="4">
        <v>1.2059369202226252E-2</v>
      </c>
      <c r="E16" s="1"/>
      <c r="F16" s="1"/>
      <c r="G16" s="7">
        <v>6</v>
      </c>
      <c r="H16" s="4">
        <v>-1.5812505033692106E-2</v>
      </c>
      <c r="I16" s="4">
        <v>-1.5382428205857215E-2</v>
      </c>
      <c r="J16" s="1">
        <f t="shared" si="1"/>
        <v>2.7027027027027029E-2</v>
      </c>
      <c r="K16" s="25">
        <f>SUM($J$10:J16)</f>
        <v>0.1891891891891892</v>
      </c>
      <c r="L16" s="1"/>
      <c r="M16" s="1"/>
      <c r="N16" s="7">
        <v>6</v>
      </c>
      <c r="O16" s="4">
        <v>-3.4299999999999997E-2</v>
      </c>
      <c r="P16" s="10">
        <v>-3.0599999999999999E-2</v>
      </c>
      <c r="Q16" s="1">
        <f t="shared" si="0"/>
        <v>2.7027027027027029E-2</v>
      </c>
      <c r="R16" s="25">
        <f>SUM(Q$10:$Q16)</f>
        <v>0.1891891891891892</v>
      </c>
    </row>
    <row r="17" spans="2:18">
      <c r="B17" s="7">
        <v>8</v>
      </c>
      <c r="C17" s="4">
        <v>1.5012106537530335E-2</v>
      </c>
      <c r="D17" s="4">
        <v>9.3950504124657129E-3</v>
      </c>
      <c r="E17" s="1"/>
      <c r="F17" s="1"/>
      <c r="G17" s="7">
        <v>7</v>
      </c>
      <c r="H17" s="4">
        <v>-1.5382428205857215E-2</v>
      </c>
      <c r="I17" s="4">
        <v>-1.3142794688234373E-2</v>
      </c>
      <c r="J17" s="1">
        <f t="shared" si="1"/>
        <v>2.7027027027027029E-2</v>
      </c>
      <c r="K17" s="25">
        <f>SUM($J$10:J17)</f>
        <v>0.21621621621621623</v>
      </c>
      <c r="L17" s="1"/>
      <c r="M17" s="1"/>
      <c r="N17" s="7">
        <v>7</v>
      </c>
      <c r="O17" s="4">
        <v>-3.0599999999999999E-2</v>
      </c>
      <c r="P17" s="10">
        <v>-2.35E-2</v>
      </c>
      <c r="Q17" s="1">
        <f t="shared" si="0"/>
        <v>2.7027027027027029E-2</v>
      </c>
      <c r="R17" s="25">
        <f>SUM(Q$10:$Q17)</f>
        <v>0.21621621621621623</v>
      </c>
    </row>
    <row r="18" spans="2:18">
      <c r="B18" s="7">
        <v>9</v>
      </c>
      <c r="C18" s="4">
        <v>6.0339021104625209E-3</v>
      </c>
      <c r="D18" s="4">
        <v>1.997729852440398E-2</v>
      </c>
      <c r="E18" s="1"/>
      <c r="F18" s="1"/>
      <c r="G18" s="7">
        <v>8</v>
      </c>
      <c r="H18" s="4">
        <v>-1.3142794688234373E-2</v>
      </c>
      <c r="I18" s="4">
        <v>-1.072692318408513E-2</v>
      </c>
      <c r="J18" s="1">
        <f t="shared" si="1"/>
        <v>2.7027027027027029E-2</v>
      </c>
      <c r="K18" s="25">
        <f>SUM($J$10:J18)</f>
        <v>0.24324324324324326</v>
      </c>
      <c r="L18" s="1"/>
      <c r="M18" s="1"/>
      <c r="N18" s="7">
        <v>8</v>
      </c>
      <c r="O18" s="4">
        <v>-2.35E-2</v>
      </c>
      <c r="P18" s="10">
        <v>-2.0500000000000001E-2</v>
      </c>
      <c r="Q18" s="1">
        <f t="shared" si="0"/>
        <v>2.7027027027027029E-2</v>
      </c>
      <c r="R18" s="25">
        <f>SUM(Q$10:$Q18)</f>
        <v>0.24324324324324326</v>
      </c>
    </row>
    <row r="19" spans="2:18">
      <c r="B19" s="7">
        <v>10</v>
      </c>
      <c r="C19" s="4">
        <v>-5.38399308170847E-3</v>
      </c>
      <c r="D19" s="4">
        <v>1.1796127309147588E-2</v>
      </c>
      <c r="E19" s="1"/>
      <c r="F19" s="1"/>
      <c r="G19" s="7">
        <v>9</v>
      </c>
      <c r="H19" s="4">
        <v>-1.072692318408513E-2</v>
      </c>
      <c r="I19" s="4">
        <v>-9.7298502885500657E-3</v>
      </c>
      <c r="J19" s="1">
        <f t="shared" si="1"/>
        <v>2.7027027027027029E-2</v>
      </c>
      <c r="K19" s="25">
        <f>SUM($J$10:J19)</f>
        <v>0.27027027027027029</v>
      </c>
      <c r="L19" s="1"/>
      <c r="M19" s="1"/>
      <c r="N19" s="7">
        <v>9</v>
      </c>
      <c r="O19" s="4">
        <v>-2.0500000000000001E-2</v>
      </c>
      <c r="P19" s="10">
        <v>-1.9400000000000001E-2</v>
      </c>
      <c r="Q19" s="1">
        <f t="shared" si="0"/>
        <v>2.7027027027027029E-2</v>
      </c>
      <c r="R19" s="25">
        <f>SUM(Q$10:$Q19)</f>
        <v>0.27027027027027029</v>
      </c>
    </row>
    <row r="20" spans="2:18">
      <c r="B20" s="7">
        <v>11</v>
      </c>
      <c r="C20" s="4">
        <v>8.7227239580411325E-3</v>
      </c>
      <c r="D20" s="4">
        <v>6.8191816981962661E-3</v>
      </c>
      <c r="E20" s="1"/>
      <c r="F20" s="1"/>
      <c r="G20" s="7">
        <v>10</v>
      </c>
      <c r="H20" s="4">
        <v>-9.7298502885500657E-3</v>
      </c>
      <c r="I20" s="4">
        <v>-5.38399308170847E-3</v>
      </c>
      <c r="J20" s="1">
        <f t="shared" si="1"/>
        <v>2.7027027027027029E-2</v>
      </c>
      <c r="K20" s="25">
        <f>SUM($J$10:J20)</f>
        <v>0.29729729729729731</v>
      </c>
      <c r="L20" s="1"/>
      <c r="M20" s="1"/>
      <c r="N20" s="7">
        <v>10</v>
      </c>
      <c r="O20" s="4">
        <v>-1.9400000000000001E-2</v>
      </c>
      <c r="P20" s="10">
        <v>-1.9300000000000001E-2</v>
      </c>
      <c r="Q20" s="1">
        <f t="shared" si="0"/>
        <v>2.7027027027027029E-2</v>
      </c>
      <c r="R20" s="25">
        <f>SUM(Q$10:$Q20)</f>
        <v>0.29729729729729731</v>
      </c>
    </row>
    <row r="21" spans="2:18">
      <c r="B21" s="7">
        <v>12</v>
      </c>
      <c r="C21" s="4">
        <v>1.3068260809119946E-3</v>
      </c>
      <c r="D21" s="4">
        <v>1.6823246668123137E-2</v>
      </c>
      <c r="E21" s="1"/>
      <c r="F21" s="1"/>
      <c r="G21" s="7">
        <v>11</v>
      </c>
      <c r="H21" s="4">
        <v>-5.38399308170847E-3</v>
      </c>
      <c r="I21" s="4">
        <v>-5.1594621327558819E-3</v>
      </c>
      <c r="J21" s="1">
        <f t="shared" si="1"/>
        <v>2.7027027027027029E-2</v>
      </c>
      <c r="K21" s="25">
        <f>SUM($J$10:J21)</f>
        <v>0.32432432432432434</v>
      </c>
      <c r="L21" s="1"/>
      <c r="M21" s="1"/>
      <c r="N21" s="7">
        <v>11</v>
      </c>
      <c r="O21" s="4">
        <v>-1.9300000000000001E-2</v>
      </c>
      <c r="P21" s="10">
        <v>-1.7500000000000002E-2</v>
      </c>
      <c r="Q21" s="1">
        <f t="shared" si="0"/>
        <v>2.7027027027027029E-2</v>
      </c>
      <c r="R21" s="25">
        <f>SUM(Q$10:$Q21)</f>
        <v>0.32432432432432434</v>
      </c>
    </row>
    <row r="22" spans="2:18">
      <c r="B22" s="7">
        <v>13</v>
      </c>
      <c r="C22" s="4">
        <v>-3.3599911140729907E-3</v>
      </c>
      <c r="D22" s="4">
        <v>-8.1650193382037505E-3</v>
      </c>
      <c r="E22" s="1"/>
      <c r="F22" s="1"/>
      <c r="G22" s="7">
        <v>12</v>
      </c>
      <c r="H22" s="4">
        <v>-5.1594621327558819E-3</v>
      </c>
      <c r="I22" s="4">
        <v>-4.9152726482729102E-3</v>
      </c>
      <c r="J22" s="1">
        <f t="shared" si="1"/>
        <v>2.7027027027027029E-2</v>
      </c>
      <c r="K22" s="25">
        <f>SUM($J$10:J22)</f>
        <v>0.35135135135135137</v>
      </c>
      <c r="L22" s="1"/>
      <c r="M22" s="1"/>
      <c r="N22" s="7">
        <v>12</v>
      </c>
      <c r="O22" s="4">
        <v>-1.7500000000000002E-2</v>
      </c>
      <c r="P22" s="10">
        <v>-1.7100000000000001E-2</v>
      </c>
      <c r="Q22" s="1">
        <f t="shared" si="0"/>
        <v>2.7027027027027029E-2</v>
      </c>
      <c r="R22" s="25">
        <f>SUM(Q$10:$Q22)</f>
        <v>0.35135135135135137</v>
      </c>
    </row>
    <row r="23" spans="2:18">
      <c r="B23" s="7">
        <v>14</v>
      </c>
      <c r="C23" s="4">
        <v>-1.072692318408513E-2</v>
      </c>
      <c r="D23" s="4">
        <v>-3.8994800693240841E-3</v>
      </c>
      <c r="E23" s="1"/>
      <c r="F23" s="1"/>
      <c r="G23" s="7">
        <v>13</v>
      </c>
      <c r="H23" s="4">
        <v>-4.9152726482729102E-3</v>
      </c>
      <c r="I23" s="4">
        <v>-3.3599911140729907E-3</v>
      </c>
      <c r="J23" s="1">
        <f t="shared" si="1"/>
        <v>2.7027027027027029E-2</v>
      </c>
      <c r="K23" s="25">
        <f>SUM($J$10:J23)</f>
        <v>0.3783783783783784</v>
      </c>
      <c r="L23" s="1"/>
      <c r="M23" s="1"/>
      <c r="N23" s="7">
        <v>13</v>
      </c>
      <c r="O23" s="4">
        <v>-1.7100000000000001E-2</v>
      </c>
      <c r="P23" s="10">
        <v>-1.5100000000000001E-2</v>
      </c>
      <c r="Q23" s="1">
        <f t="shared" si="0"/>
        <v>2.7027027027027029E-2</v>
      </c>
      <c r="R23" s="25">
        <f>SUM(Q$10:$Q23)</f>
        <v>0.3783783783783784</v>
      </c>
    </row>
    <row r="24" spans="2:18">
      <c r="B24" s="7">
        <v>15</v>
      </c>
      <c r="C24" s="4">
        <v>2.7347490564974916E-2</v>
      </c>
      <c r="D24" s="4">
        <v>4.0887342322749078E-2</v>
      </c>
      <c r="E24" s="1"/>
      <c r="F24" s="1"/>
      <c r="G24" s="7">
        <v>14</v>
      </c>
      <c r="H24" s="4">
        <v>-3.3599911140729907E-3</v>
      </c>
      <c r="I24" s="4">
        <v>-2.4154589371980515E-3</v>
      </c>
      <c r="J24" s="1">
        <f t="shared" si="1"/>
        <v>2.7027027027027029E-2</v>
      </c>
      <c r="K24" s="25">
        <f>SUM($J$10:J24)</f>
        <v>0.40540540540540543</v>
      </c>
      <c r="L24" s="1"/>
      <c r="M24" s="1"/>
      <c r="N24" s="7">
        <v>14</v>
      </c>
      <c r="O24" s="4">
        <v>-1.5100000000000001E-2</v>
      </c>
      <c r="P24" s="10">
        <v>-1.35E-2</v>
      </c>
      <c r="Q24" s="1">
        <f t="shared" si="0"/>
        <v>2.7027027027027029E-2</v>
      </c>
      <c r="R24" s="25">
        <f>SUM(Q$10:$Q24)</f>
        <v>0.40540540540540543</v>
      </c>
    </row>
    <row r="25" spans="2:18">
      <c r="B25" s="7">
        <v>16</v>
      </c>
      <c r="C25" s="4">
        <v>9.5128437097348976E-3</v>
      </c>
      <c r="D25" s="4">
        <v>-1.8804847471793442E-3</v>
      </c>
      <c r="E25" s="1"/>
      <c r="F25" s="1"/>
      <c r="G25" s="7">
        <v>15</v>
      </c>
      <c r="H25" s="4">
        <v>-2.4154589371980515E-3</v>
      </c>
      <c r="I25" s="4">
        <v>-7.099247479767951E-4</v>
      </c>
      <c r="J25" s="1">
        <f t="shared" si="1"/>
        <v>2.7027027027027029E-2</v>
      </c>
      <c r="K25" s="25">
        <f>SUM($J$10:J25)</f>
        <v>0.43243243243243246</v>
      </c>
      <c r="L25" s="1"/>
      <c r="M25" s="1"/>
      <c r="N25" s="7">
        <v>15</v>
      </c>
      <c r="O25" s="4">
        <v>-1.35E-2</v>
      </c>
      <c r="P25" s="10">
        <v>-1.2999999999999999E-2</v>
      </c>
      <c r="Q25" s="1">
        <f t="shared" si="0"/>
        <v>2.7027027027027029E-2</v>
      </c>
      <c r="R25" s="25">
        <f>SUM(Q$10:$Q25)</f>
        <v>0.43243243243243246</v>
      </c>
    </row>
    <row r="26" spans="2:18">
      <c r="B26" s="7">
        <v>17</v>
      </c>
      <c r="C26" s="4">
        <v>-4.9152726482729102E-3</v>
      </c>
      <c r="D26" s="4">
        <v>-9.4201381620261388E-3</v>
      </c>
      <c r="E26" s="1"/>
      <c r="F26" s="1"/>
      <c r="G26" s="7">
        <v>16</v>
      </c>
      <c r="H26" s="4">
        <v>-7.099247479767951E-4</v>
      </c>
      <c r="I26" s="4">
        <v>6.460855642013726E-4</v>
      </c>
      <c r="J26" s="1">
        <f t="shared" si="1"/>
        <v>2.7027027027027029E-2</v>
      </c>
      <c r="K26" s="25">
        <f>SUM($J$10:J26)</f>
        <v>0.45945945945945948</v>
      </c>
      <c r="L26" s="1"/>
      <c r="M26" s="1"/>
      <c r="N26" s="7">
        <v>16</v>
      </c>
      <c r="O26" s="4">
        <v>-1.2999999999999999E-2</v>
      </c>
      <c r="P26" s="10">
        <v>-1.2500000000000001E-2</v>
      </c>
      <c r="Q26" s="1">
        <f t="shared" si="0"/>
        <v>2.7027027027027029E-2</v>
      </c>
      <c r="R26" s="25">
        <f>SUM(Q$10:$Q26)</f>
        <v>0.45945945945945948</v>
      </c>
    </row>
    <row r="27" spans="2:18">
      <c r="B27" s="7">
        <v>18</v>
      </c>
      <c r="C27" s="4">
        <v>9.1422645525747904E-3</v>
      </c>
      <c r="D27" s="4">
        <v>7.6077768385460565E-3</v>
      </c>
      <c r="E27" s="1"/>
      <c r="F27" s="1"/>
      <c r="G27" s="7">
        <v>17</v>
      </c>
      <c r="H27" s="4">
        <v>6.460855642013726E-4</v>
      </c>
      <c r="I27" s="4">
        <v>9.4050626108448457E-4</v>
      </c>
      <c r="J27" s="1">
        <f t="shared" si="1"/>
        <v>2.7027027027027029E-2</v>
      </c>
      <c r="K27" s="25">
        <f>SUM($J$10:J27)</f>
        <v>0.48648648648648651</v>
      </c>
      <c r="L27" s="1"/>
      <c r="M27" s="1"/>
      <c r="N27" s="7">
        <v>17</v>
      </c>
      <c r="O27" s="4">
        <v>-1.2500000000000001E-2</v>
      </c>
      <c r="P27" s="10">
        <v>-1.06E-2</v>
      </c>
      <c r="Q27" s="1">
        <f t="shared" si="0"/>
        <v>2.7027027027027029E-2</v>
      </c>
      <c r="R27" s="25">
        <f>SUM(Q$10:$Q27)</f>
        <v>0.48648648648648651</v>
      </c>
    </row>
    <row r="28" spans="2:18">
      <c r="B28" s="7">
        <v>19</v>
      </c>
      <c r="C28" s="4">
        <v>1.1331061712369589E-2</v>
      </c>
      <c r="D28" s="4">
        <v>1.6988255033556793E-2</v>
      </c>
      <c r="E28" s="1"/>
      <c r="F28" s="1"/>
      <c r="G28" s="7">
        <v>18</v>
      </c>
      <c r="H28" s="4">
        <v>9.4050626108448457E-4</v>
      </c>
      <c r="I28" s="4">
        <v>9.8253888046707103E-4</v>
      </c>
      <c r="J28" s="1">
        <f t="shared" si="1"/>
        <v>2.7027027027027029E-2</v>
      </c>
      <c r="K28" s="25">
        <f>SUM($J$10:J28)</f>
        <v>0.5135135135135136</v>
      </c>
      <c r="L28" s="1"/>
      <c r="M28" s="1"/>
      <c r="N28" s="7">
        <v>18</v>
      </c>
      <c r="O28" s="4">
        <v>-1.06E-2</v>
      </c>
      <c r="P28" s="10">
        <v>-2.2000000000000001E-3</v>
      </c>
      <c r="Q28" s="1">
        <f t="shared" si="0"/>
        <v>2.7027027027027029E-2</v>
      </c>
      <c r="R28" s="25">
        <f>SUM(Q$10:$Q28)</f>
        <v>0.5135135135135136</v>
      </c>
    </row>
    <row r="29" spans="2:18">
      <c r="B29" s="7">
        <v>20</v>
      </c>
      <c r="C29" s="4">
        <v>1.7300853009599697E-2</v>
      </c>
      <c r="D29" s="4">
        <v>2.7015879562796649E-2</v>
      </c>
      <c r="E29" s="1"/>
      <c r="F29" s="1"/>
      <c r="G29" s="7">
        <v>19</v>
      </c>
      <c r="H29" s="4">
        <v>9.8253888046707103E-4</v>
      </c>
      <c r="I29" s="4">
        <v>1.3068260809119946E-3</v>
      </c>
      <c r="J29" s="1">
        <f t="shared" si="1"/>
        <v>2.7027027027027029E-2</v>
      </c>
      <c r="K29" s="25">
        <f>SUM($J$10:J29)</f>
        <v>0.54054054054054057</v>
      </c>
      <c r="L29" s="1"/>
      <c r="M29" s="1"/>
      <c r="N29" s="7">
        <v>19</v>
      </c>
      <c r="O29" s="4">
        <v>-2.2000000000000001E-3</v>
      </c>
      <c r="P29" s="10">
        <v>-1.6999999999999999E-3</v>
      </c>
      <c r="Q29" s="1">
        <f t="shared" si="0"/>
        <v>2.7027027027027029E-2</v>
      </c>
      <c r="R29" s="25">
        <f>SUM(Q$10:$Q29)</f>
        <v>0.54054054054054057</v>
      </c>
    </row>
    <row r="30" spans="2:18">
      <c r="B30" s="7">
        <v>21</v>
      </c>
      <c r="C30" s="4">
        <v>-1.6743770371149207E-2</v>
      </c>
      <c r="D30" s="4">
        <v>-1.2851405622489971E-2</v>
      </c>
      <c r="E30" s="1"/>
      <c r="F30" s="1"/>
      <c r="G30" s="7">
        <v>20</v>
      </c>
      <c r="H30" s="4">
        <v>1.3068260809119946E-3</v>
      </c>
      <c r="I30" s="4">
        <v>2.3968350226687743E-3</v>
      </c>
      <c r="J30" s="1">
        <f t="shared" si="1"/>
        <v>2.7027027027027029E-2</v>
      </c>
      <c r="K30" s="25">
        <f>SUM($J$10:J30)</f>
        <v>0.56756756756756754</v>
      </c>
      <c r="L30" s="1"/>
      <c r="M30" s="1"/>
      <c r="N30" s="7">
        <v>20</v>
      </c>
      <c r="O30" s="4">
        <v>-1.6999999999999999E-3</v>
      </c>
      <c r="P30" s="10">
        <v>-1.1999999999999999E-3</v>
      </c>
      <c r="Q30" s="1">
        <f t="shared" si="0"/>
        <v>2.7027027027027029E-2</v>
      </c>
      <c r="R30" s="25">
        <f>SUM(Q$10:$Q30)</f>
        <v>0.56756756756756754</v>
      </c>
    </row>
    <row r="31" spans="2:18">
      <c r="B31" s="7">
        <v>22</v>
      </c>
      <c r="C31" s="4">
        <v>-5.1594621327558819E-3</v>
      </c>
      <c r="D31" s="4">
        <v>-7.11960943856797E-3</v>
      </c>
      <c r="E31" s="1"/>
      <c r="F31" s="1"/>
      <c r="G31" s="7">
        <v>21</v>
      </c>
      <c r="H31" s="4">
        <v>2.3968350226687743E-3</v>
      </c>
      <c r="I31" s="4">
        <v>2.6555599038408655E-3</v>
      </c>
      <c r="J31" s="1">
        <f t="shared" si="1"/>
        <v>2.7027027027027029E-2</v>
      </c>
      <c r="K31" s="25">
        <f>SUM($J$10:J31)</f>
        <v>0.59459459459459452</v>
      </c>
      <c r="L31" s="1"/>
      <c r="M31" s="1"/>
      <c r="N31" s="7">
        <v>21</v>
      </c>
      <c r="O31" s="4">
        <v>-1.1999999999999999E-3</v>
      </c>
      <c r="P31" s="10">
        <v>0</v>
      </c>
      <c r="Q31" s="1">
        <f t="shared" si="0"/>
        <v>2.7027027027027029E-2</v>
      </c>
      <c r="R31" s="25">
        <f>SUM(Q$10:$Q31)</f>
        <v>0.59459459459459452</v>
      </c>
    </row>
    <row r="32" spans="2:18">
      <c r="B32" s="7">
        <v>23</v>
      </c>
      <c r="C32" s="4">
        <v>9.4050626108448457E-4</v>
      </c>
      <c r="D32" s="4">
        <v>-2.1511985248924486E-2</v>
      </c>
      <c r="E32" s="1"/>
      <c r="F32" s="1"/>
      <c r="G32" s="7">
        <v>22</v>
      </c>
      <c r="H32" s="4">
        <v>2.6555599038408655E-3</v>
      </c>
      <c r="I32" s="4">
        <v>6.0339021104625209E-3</v>
      </c>
      <c r="J32" s="1">
        <f t="shared" si="1"/>
        <v>2.7027027027027029E-2</v>
      </c>
      <c r="K32" s="25">
        <f>SUM($J$10:J32)</f>
        <v>0.62162162162162149</v>
      </c>
      <c r="L32" s="1"/>
      <c r="M32" s="1"/>
      <c r="N32" s="7">
        <v>22</v>
      </c>
      <c r="O32" s="4">
        <v>0</v>
      </c>
      <c r="P32" s="10">
        <v>2.9999999999999997E-4</v>
      </c>
      <c r="Q32" s="1">
        <f t="shared" si="0"/>
        <v>2.7027027027027029E-2</v>
      </c>
      <c r="R32" s="25">
        <f>SUM(Q$10:$Q32)</f>
        <v>0.62162162162162149</v>
      </c>
    </row>
    <row r="33" spans="2:19">
      <c r="B33" s="7">
        <v>24</v>
      </c>
      <c r="C33" s="4">
        <v>-1.5812505033692106E-2</v>
      </c>
      <c r="D33" s="4">
        <v>-9.4221105527637298E-3</v>
      </c>
      <c r="E33" s="1"/>
      <c r="F33" s="1"/>
      <c r="G33" s="7">
        <v>23</v>
      </c>
      <c r="H33" s="4">
        <v>6.0339021104625209E-3</v>
      </c>
      <c r="I33" s="4">
        <v>6.9460590560336067E-3</v>
      </c>
      <c r="J33" s="1">
        <f t="shared" si="1"/>
        <v>2.7027027027027029E-2</v>
      </c>
      <c r="K33" s="25">
        <f>SUM($J$10:J33)</f>
        <v>0.64864864864864846</v>
      </c>
      <c r="L33" s="1"/>
      <c r="M33" s="1"/>
      <c r="N33" s="7">
        <v>23</v>
      </c>
      <c r="O33" s="4">
        <v>2.9999999999999997E-4</v>
      </c>
      <c r="P33" s="10">
        <v>1.1999999999999999E-3</v>
      </c>
      <c r="Q33" s="1">
        <f t="shared" si="0"/>
        <v>2.7027027027027029E-2</v>
      </c>
      <c r="R33" s="25">
        <f>SUM(Q$10:$Q33)</f>
        <v>0.64864864864864846</v>
      </c>
    </row>
    <row r="34" spans="2:19">
      <c r="B34" s="7">
        <v>25</v>
      </c>
      <c r="C34" s="4">
        <v>-1.8357883251500205E-2</v>
      </c>
      <c r="D34" s="4">
        <v>-3.2974001268230864E-2</v>
      </c>
      <c r="E34" s="1"/>
      <c r="F34" s="1"/>
      <c r="G34" s="7">
        <v>24</v>
      </c>
      <c r="H34" s="4">
        <v>6.9460590560336067E-3</v>
      </c>
      <c r="I34" s="4">
        <v>7.8807852127812418E-3</v>
      </c>
      <c r="J34" s="1">
        <f t="shared" si="1"/>
        <v>2.7027027027027029E-2</v>
      </c>
      <c r="K34" s="25">
        <f>SUM($J$10:J34)</f>
        <v>0.67567567567567544</v>
      </c>
      <c r="L34" s="1"/>
      <c r="M34" s="1"/>
      <c r="N34" s="7">
        <v>24</v>
      </c>
      <c r="O34" s="4">
        <v>1.1999999999999999E-3</v>
      </c>
      <c r="P34" s="10">
        <v>2.8E-3</v>
      </c>
      <c r="Q34" s="1">
        <f t="shared" si="0"/>
        <v>2.7027027027027029E-2</v>
      </c>
      <c r="R34" s="25">
        <f>SUM(Q$10:$Q34)</f>
        <v>0.67567567567567544</v>
      </c>
    </row>
    <row r="35" spans="2:19">
      <c r="B35" s="7">
        <v>26</v>
      </c>
      <c r="C35" s="4">
        <v>1.6978353294245102E-2</v>
      </c>
      <c r="D35" s="4">
        <v>-2.1857923497268072E-3</v>
      </c>
      <c r="E35" s="1"/>
      <c r="F35" s="1"/>
      <c r="G35" s="7">
        <v>25</v>
      </c>
      <c r="H35" s="4">
        <v>7.8807852127812418E-3</v>
      </c>
      <c r="I35" s="4">
        <v>8.7227239580411325E-3</v>
      </c>
      <c r="J35" s="1">
        <f t="shared" si="1"/>
        <v>2.7027027027027029E-2</v>
      </c>
      <c r="K35" s="25">
        <f>SUM($J$10:J35)</f>
        <v>0.70270270270270241</v>
      </c>
      <c r="L35" s="1"/>
      <c r="M35" s="1"/>
      <c r="N35" s="7">
        <v>25</v>
      </c>
      <c r="O35" s="4">
        <v>2.8E-3</v>
      </c>
      <c r="P35" s="10">
        <v>3.8999999999999998E-3</v>
      </c>
      <c r="Q35" s="1">
        <f t="shared" si="0"/>
        <v>2.7027027027027029E-2</v>
      </c>
      <c r="R35" s="25">
        <f>SUM(Q$10:$Q35)</f>
        <v>0.70270270270270241</v>
      </c>
    </row>
    <row r="36" spans="2:19">
      <c r="B36" s="7">
        <v>27</v>
      </c>
      <c r="C36" s="4">
        <v>-1.3142794688234373E-2</v>
      </c>
      <c r="D36" s="4">
        <v>-2.3220153340635319E-2</v>
      </c>
      <c r="E36" s="1"/>
      <c r="F36" s="1"/>
      <c r="G36" s="7">
        <v>26</v>
      </c>
      <c r="H36" s="4">
        <v>8.7227239580411325E-3</v>
      </c>
      <c r="I36" s="4">
        <v>9.1422645525747904E-3</v>
      </c>
      <c r="J36" s="1">
        <f t="shared" si="1"/>
        <v>2.7027027027027029E-2</v>
      </c>
      <c r="K36" s="25">
        <f>SUM($J$10:J36)</f>
        <v>0.72972972972972938</v>
      </c>
      <c r="L36" s="1"/>
      <c r="M36" s="1"/>
      <c r="N36" s="7">
        <v>26</v>
      </c>
      <c r="O36" s="4">
        <v>3.8999999999999998E-3</v>
      </c>
      <c r="P36" s="10">
        <v>4.0000000000000001E-3</v>
      </c>
      <c r="Q36" s="1">
        <f t="shared" si="0"/>
        <v>2.7027027027027029E-2</v>
      </c>
      <c r="R36" s="25">
        <f>SUM(Q$10:$Q36)</f>
        <v>0.72972972972972938</v>
      </c>
    </row>
    <row r="37" spans="2:19">
      <c r="B37" s="7">
        <v>28</v>
      </c>
      <c r="C37" s="4">
        <v>-2.3285433452390911E-2</v>
      </c>
      <c r="D37" s="4">
        <v>-3.4761157210136742E-2</v>
      </c>
      <c r="E37" s="1"/>
      <c r="F37" s="1"/>
      <c r="G37" s="7">
        <v>27</v>
      </c>
      <c r="H37" s="4">
        <v>9.1422645525747904E-3</v>
      </c>
      <c r="I37" s="4">
        <v>9.1563669350266594E-3</v>
      </c>
      <c r="J37" s="1">
        <f t="shared" si="1"/>
        <v>2.7027027027027029E-2</v>
      </c>
      <c r="K37" s="25">
        <f>SUM($J$10:J37)</f>
        <v>0.75675675675675635</v>
      </c>
      <c r="L37" s="1"/>
      <c r="M37" s="1"/>
      <c r="N37" s="7">
        <v>27</v>
      </c>
      <c r="O37" s="4">
        <v>4.0000000000000001E-3</v>
      </c>
      <c r="P37" s="10">
        <v>4.1000000000000003E-3</v>
      </c>
      <c r="Q37" s="1">
        <f t="shared" si="0"/>
        <v>2.7027027027027029E-2</v>
      </c>
      <c r="R37" s="25">
        <f>SUM(Q$10:$Q37)</f>
        <v>0.75675675675675635</v>
      </c>
    </row>
    <row r="38" spans="2:19">
      <c r="B38" s="7">
        <v>29</v>
      </c>
      <c r="C38" s="4">
        <v>9.1563669350266594E-3</v>
      </c>
      <c r="D38" s="4">
        <v>-1.7890334572490778E-2</v>
      </c>
      <c r="E38" s="1"/>
      <c r="F38" s="1"/>
      <c r="G38" s="7">
        <v>28</v>
      </c>
      <c r="H38" s="4">
        <v>9.1563669350266594E-3</v>
      </c>
      <c r="I38" s="4">
        <v>9.5128437097348976E-3</v>
      </c>
      <c r="J38" s="1">
        <f t="shared" si="1"/>
        <v>2.7027027027027029E-2</v>
      </c>
      <c r="K38" s="25">
        <f>SUM($J$10:J38)</f>
        <v>0.78378378378378333</v>
      </c>
      <c r="L38" s="1"/>
      <c r="M38" s="1"/>
      <c r="N38" s="7">
        <v>28</v>
      </c>
      <c r="O38" s="4">
        <v>4.1000000000000003E-3</v>
      </c>
      <c r="P38" s="10">
        <v>6.6E-3</v>
      </c>
      <c r="Q38" s="1">
        <f t="shared" si="0"/>
        <v>2.7027027027027029E-2</v>
      </c>
      <c r="R38" s="25">
        <f>SUM(Q$10:$Q38)</f>
        <v>0.78378378378378333</v>
      </c>
    </row>
    <row r="39" spans="2:19">
      <c r="B39" s="7">
        <v>30</v>
      </c>
      <c r="C39" s="4">
        <v>6.460855642013726E-4</v>
      </c>
      <c r="D39" s="4">
        <v>1.0645848119233567E-2</v>
      </c>
      <c r="E39" s="1"/>
      <c r="F39" s="1"/>
      <c r="G39" s="7">
        <v>29</v>
      </c>
      <c r="H39" s="4">
        <v>9.5128437097348976E-3</v>
      </c>
      <c r="I39" s="4">
        <v>1.1331061712369589E-2</v>
      </c>
      <c r="J39" s="1">
        <f t="shared" si="1"/>
        <v>2.7027027027027029E-2</v>
      </c>
      <c r="K39" s="25">
        <f>SUM($J$10:J39)</f>
        <v>0.8108108108108103</v>
      </c>
      <c r="L39" s="1"/>
      <c r="M39" s="1"/>
      <c r="N39" s="7">
        <v>29</v>
      </c>
      <c r="O39" s="4">
        <v>6.6E-3</v>
      </c>
      <c r="P39" s="10">
        <v>9.7999999999999997E-3</v>
      </c>
      <c r="Q39" s="1">
        <f t="shared" si="0"/>
        <v>2.7027027027027029E-2</v>
      </c>
      <c r="R39" s="25">
        <f>SUM(Q$10:$Q39)</f>
        <v>0.8108108108108103</v>
      </c>
    </row>
    <row r="40" spans="2:19">
      <c r="B40" s="7">
        <v>31</v>
      </c>
      <c r="C40" s="4">
        <v>9.8253888046707103E-4</v>
      </c>
      <c r="D40" s="4">
        <v>8.6610486891386829E-3</v>
      </c>
      <c r="E40" s="1"/>
      <c r="F40" s="1"/>
      <c r="G40" s="7">
        <v>30</v>
      </c>
      <c r="H40" s="4">
        <v>1.1331061712369589E-2</v>
      </c>
      <c r="I40" s="4">
        <v>1.4490666052085819E-2</v>
      </c>
      <c r="J40" s="1">
        <f t="shared" si="1"/>
        <v>2.7027027027027029E-2</v>
      </c>
      <c r="K40" s="25">
        <f>SUM($J$10:J40)</f>
        <v>0.83783783783783727</v>
      </c>
      <c r="L40" s="1"/>
      <c r="M40" s="1"/>
      <c r="N40" s="7">
        <v>30</v>
      </c>
      <c r="O40" s="4">
        <v>9.7999999999999997E-3</v>
      </c>
      <c r="P40" s="10">
        <v>1.09E-2</v>
      </c>
      <c r="Q40" s="1">
        <f t="shared" si="0"/>
        <v>2.7027027027027029E-2</v>
      </c>
      <c r="R40" s="25">
        <f>SUM(Q$10:$Q40)</f>
        <v>0.83783783783783727</v>
      </c>
    </row>
    <row r="41" spans="2:19">
      <c r="B41" s="7">
        <v>32</v>
      </c>
      <c r="C41" s="4">
        <v>-3.502818520907542E-2</v>
      </c>
      <c r="D41" s="4">
        <v>-3.2722209329310831E-2</v>
      </c>
      <c r="E41" s="1"/>
      <c r="F41" s="1"/>
      <c r="G41" s="7">
        <v>31</v>
      </c>
      <c r="H41" s="4">
        <v>1.4490666052085819E-2</v>
      </c>
      <c r="I41" s="4">
        <v>1.5012106537530335E-2</v>
      </c>
      <c r="J41" s="1">
        <f t="shared" si="1"/>
        <v>2.7027027027027029E-2</v>
      </c>
      <c r="K41" s="25">
        <f>SUM($J$10:J41)</f>
        <v>0.86486486486486425</v>
      </c>
      <c r="L41" s="1"/>
      <c r="M41" s="1"/>
      <c r="N41" s="7">
        <v>31</v>
      </c>
      <c r="O41" s="4">
        <v>1.09E-2</v>
      </c>
      <c r="P41" s="10">
        <v>1.1900000000000001E-2</v>
      </c>
      <c r="Q41" s="1">
        <f t="shared" si="0"/>
        <v>2.7027027027027029E-2</v>
      </c>
      <c r="R41" s="25">
        <f>SUM(Q$10:$Q41)</f>
        <v>0.86486486486486425</v>
      </c>
    </row>
    <row r="42" spans="2:19">
      <c r="B42" s="7">
        <v>33</v>
      </c>
      <c r="C42" s="4">
        <v>6.9460590560336067E-3</v>
      </c>
      <c r="D42" s="4">
        <v>1.3435700575815794E-2</v>
      </c>
      <c r="E42" s="1"/>
      <c r="F42" s="1"/>
      <c r="G42" s="7">
        <v>32</v>
      </c>
      <c r="H42" s="4">
        <v>1.5012106537530335E-2</v>
      </c>
      <c r="I42" s="4">
        <v>1.6978353294245102E-2</v>
      </c>
      <c r="J42" s="1">
        <f t="shared" si="1"/>
        <v>2.7027027027027029E-2</v>
      </c>
      <c r="K42" s="25">
        <f>SUM($J$10:J42)</f>
        <v>0.89189189189189122</v>
      </c>
      <c r="L42" s="1"/>
      <c r="M42" s="1"/>
      <c r="N42" s="7">
        <v>32</v>
      </c>
      <c r="O42" s="4">
        <v>1.1900000000000001E-2</v>
      </c>
      <c r="P42" s="10">
        <v>1.26E-2</v>
      </c>
      <c r="Q42" s="1">
        <f t="shared" si="0"/>
        <v>2.7027027027027029E-2</v>
      </c>
      <c r="R42" s="25">
        <f>SUM(Q$10:$Q42)</f>
        <v>0.89189189189189122</v>
      </c>
    </row>
    <row r="43" spans="2:19">
      <c r="B43" s="7">
        <v>34</v>
      </c>
      <c r="C43" s="4">
        <v>3.252806880826617E-2</v>
      </c>
      <c r="D43" s="4">
        <v>1.7045454545454516E-2</v>
      </c>
      <c r="E43" s="1"/>
      <c r="F43" s="1"/>
      <c r="G43" s="7">
        <v>33</v>
      </c>
      <c r="H43" s="4">
        <v>1.6978353294245102E-2</v>
      </c>
      <c r="I43" s="4">
        <v>1.7300853009599697E-2</v>
      </c>
      <c r="J43" s="1">
        <f t="shared" si="1"/>
        <v>2.7027027027027029E-2</v>
      </c>
      <c r="K43" s="25">
        <f>SUM($J$10:J43)</f>
        <v>0.91891891891891819</v>
      </c>
      <c r="L43" s="1"/>
      <c r="M43" s="1"/>
      <c r="N43" s="7">
        <v>33</v>
      </c>
      <c r="O43" s="4">
        <v>1.26E-2</v>
      </c>
      <c r="P43" s="10">
        <v>1.6E-2</v>
      </c>
      <c r="Q43" s="1">
        <f t="shared" si="0"/>
        <v>2.7027027027027029E-2</v>
      </c>
      <c r="R43" s="25">
        <f>SUM(Q$10:$Q43)</f>
        <v>0.91891891891891819</v>
      </c>
    </row>
    <row r="44" spans="2:19">
      <c r="B44" s="7">
        <v>35</v>
      </c>
      <c r="C44" s="4">
        <v>2.6555599038408655E-3</v>
      </c>
      <c r="D44" s="4">
        <v>1.9785847299813811E-2</v>
      </c>
      <c r="E44" s="1"/>
      <c r="F44" s="1"/>
      <c r="G44" s="7">
        <v>34</v>
      </c>
      <c r="H44" s="4">
        <v>1.7300853009599697E-2</v>
      </c>
      <c r="I44" s="4">
        <v>2.7347490564974916E-2</v>
      </c>
      <c r="J44" s="1">
        <f t="shared" si="1"/>
        <v>2.7027027027027029E-2</v>
      </c>
      <c r="K44" s="25">
        <f>SUM($J$10:J44)</f>
        <v>0.94594594594594517</v>
      </c>
      <c r="L44" s="1"/>
      <c r="M44" s="1"/>
      <c r="N44" s="7">
        <v>34</v>
      </c>
      <c r="O44" s="4">
        <v>1.6E-2</v>
      </c>
      <c r="P44" s="10">
        <v>2.2800000000000001E-2</v>
      </c>
      <c r="Q44" s="1">
        <f t="shared" si="0"/>
        <v>2.7027027027027029E-2</v>
      </c>
      <c r="R44" s="25">
        <f>SUM(Q$10:$Q44)</f>
        <v>0.94594594594594517</v>
      </c>
    </row>
    <row r="45" spans="2:19">
      <c r="B45" s="7">
        <v>36</v>
      </c>
      <c r="C45" s="4">
        <v>-9.7298502885500657E-3</v>
      </c>
      <c r="D45" s="4">
        <v>-1.3695503309747151E-3</v>
      </c>
      <c r="E45" s="1"/>
      <c r="F45" s="1"/>
      <c r="G45" s="7">
        <v>35</v>
      </c>
      <c r="H45" s="4">
        <v>2.7347490564974916E-2</v>
      </c>
      <c r="I45" s="4">
        <v>3.252806880826617E-2</v>
      </c>
      <c r="J45" s="1">
        <f t="shared" si="1"/>
        <v>2.7027027027027029E-2</v>
      </c>
      <c r="K45" s="25">
        <f>SUM($J$10:J45)</f>
        <v>0.97297297297297214</v>
      </c>
      <c r="L45" s="1"/>
      <c r="M45" s="1"/>
      <c r="N45" s="7">
        <v>35</v>
      </c>
      <c r="O45" s="4">
        <v>2.2800000000000001E-2</v>
      </c>
      <c r="P45" s="10">
        <v>3.7100000000000001E-2</v>
      </c>
      <c r="Q45" s="1">
        <f t="shared" si="0"/>
        <v>2.7027027027027029E-2</v>
      </c>
      <c r="R45" s="25">
        <f>SUM(Q$10:$Q45)</f>
        <v>0.97297297297297214</v>
      </c>
    </row>
    <row r="46" spans="2:19">
      <c r="B46" s="1"/>
      <c r="C46" s="1"/>
      <c r="D46" s="1"/>
      <c r="E46" s="1"/>
      <c r="F46" s="1"/>
      <c r="G46" s="7">
        <v>36</v>
      </c>
      <c r="H46" s="4">
        <v>3.252806880826617E-2</v>
      </c>
      <c r="I46" s="15">
        <f>H47</f>
        <v>0.04</v>
      </c>
      <c r="J46" s="1">
        <f t="shared" si="1"/>
        <v>2.7027027027027029E-2</v>
      </c>
      <c r="K46" s="25">
        <f>SUM($J$10:J46)</f>
        <v>0.99999999999999911</v>
      </c>
      <c r="L46" s="1"/>
      <c r="M46" s="1"/>
      <c r="N46" s="7">
        <v>36</v>
      </c>
      <c r="O46" s="4">
        <v>3.7100000000000001E-2</v>
      </c>
      <c r="P46" s="10">
        <f>O47</f>
        <v>4.4999999999999998E-2</v>
      </c>
      <c r="Q46" s="1">
        <f t="shared" si="0"/>
        <v>2.7027027027027029E-2</v>
      </c>
      <c r="R46" s="25">
        <f>SUM(Q$10:$Q46)</f>
        <v>0.99999999999999911</v>
      </c>
    </row>
    <row r="47" spans="2:19">
      <c r="B47" s="1"/>
      <c r="C47" s="1"/>
      <c r="D47" s="1"/>
      <c r="E47" s="1"/>
      <c r="F47" s="1"/>
      <c r="G47" s="8" t="s">
        <v>8</v>
      </c>
      <c r="H47" s="9">
        <v>0.04</v>
      </c>
      <c r="I47" s="10"/>
      <c r="J47" s="1"/>
      <c r="K47" s="1"/>
      <c r="L47" s="1"/>
      <c r="M47" s="1"/>
      <c r="N47" s="8" t="s">
        <v>8</v>
      </c>
      <c r="O47" s="9">
        <v>4.4999999999999998E-2</v>
      </c>
      <c r="P47" s="1"/>
      <c r="Q47" s="1"/>
      <c r="R47" s="1"/>
      <c r="S47" s="1"/>
    </row>
  </sheetData>
  <sortState ref="H8:H43">
    <sortCondition ref="H8:H43"/>
  </sortState>
  <mergeCells count="4">
    <mergeCell ref="B7:E7"/>
    <mergeCell ref="G7:K7"/>
    <mergeCell ref="N7:R7"/>
    <mergeCell ref="I2:O2"/>
  </mergeCells>
  <pageMargins left="0.7" right="0.7" top="0.79" bottom="0.79"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Info</vt:lpstr>
      <vt:lpstr>Priprava dat</vt:lpstr>
      <vt:lpstr>Neparametricka simulace</vt:lpstr>
      <vt:lpstr>'Neparametricka simulace'!EURvynosy</vt:lpstr>
      <vt:lpstr>'Neparametricka simulace'!GBPvynosy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2008-11-21T00:08:21Z</dcterms:created>
  <dcterms:modified xsi:type="dcterms:W3CDTF">2009-06-12T07:46:16Z</dcterms:modified>
</cp:coreProperties>
</file>