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romadná obj._PODZIM2018_NET" sheetId="1" r:id="rId1"/>
  </sheets>
  <definedNames>
    <definedName name="_xlnm.Print_Area" localSheetId="0">'Hromadná obj._PODZIM2018_NET'!$A$1:$N$86</definedName>
  </definedNames>
  <calcPr fullCalcOnLoad="1"/>
</workbook>
</file>

<file path=xl/sharedStrings.xml><?xml version="1.0" encoding="utf-8"?>
<sst xmlns="http://schemas.openxmlformats.org/spreadsheetml/2006/main" count="162" uniqueCount="143">
  <si>
    <t>počet kusů</t>
  </si>
  <si>
    <t>cena DKK</t>
  </si>
  <si>
    <t>Kat.č.</t>
  </si>
  <si>
    <t>Název</t>
  </si>
  <si>
    <t>Datum:</t>
  </si>
  <si>
    <t>běžná cena</t>
  </si>
  <si>
    <t>CELKEM</t>
  </si>
  <si>
    <t>Přehled a ukázky z dětských knih najdete na www.bambook.cz!</t>
  </si>
  <si>
    <t>Kompletní nabídku knih celého nakladatelství najdete na www.grada.cz!</t>
  </si>
  <si>
    <t>běžná pultová cena (MOC)</t>
  </si>
  <si>
    <t>Vaše jméno a příjmení:</t>
  </si>
  <si>
    <t>Název školy a přesná dodací adresa:</t>
  </si>
  <si>
    <t xml:space="preserve">CELÁ VAŠE OBJEDNÁVKA JE CELKEM ZA   </t>
  </si>
  <si>
    <t>Nezapomněli jste si vybrat a na první stránku nahoru zapsat Vaši bonusovou knihu?!</t>
  </si>
  <si>
    <t>Co má vědět správný Čech</t>
  </si>
  <si>
    <t>Terezínské ghetto - Tajemný vlak do neznáma</t>
  </si>
  <si>
    <t xml:space="preserve"> </t>
  </si>
  <si>
    <t>Boj o Ameriku - Nečekané setkání</t>
  </si>
  <si>
    <t>Ema a jednorožec - Záhadné bludiště</t>
  </si>
  <si>
    <t>Husité - Dobrodružství s práčetem</t>
  </si>
  <si>
    <t>K418</t>
  </si>
  <si>
    <t>Kocour Josef</t>
  </si>
  <si>
    <t>Omalovánky Pixel Art Města</t>
  </si>
  <si>
    <t>Tradiční český PODZIM - Josef Lada</t>
  </si>
  <si>
    <t>Album prvňáčka</t>
  </si>
  <si>
    <t>Cesta kolem světa očima dětí</t>
  </si>
  <si>
    <t>Dětská dílna - jednoduché vyřezávání</t>
  </si>
  <si>
    <t>Ema a jednorožec – Kouzelný roh</t>
  </si>
  <si>
    <t>K398</t>
  </si>
  <si>
    <t>Kouzelná třída - čtvrtý rok</t>
  </si>
  <si>
    <t>Kouzelná třída - další kouzlení</t>
  </si>
  <si>
    <t>Leonardo da Vinci - Úsměv Mony Lisy</t>
  </si>
  <si>
    <t>Lumpíček a Rošťanda</t>
  </si>
  <si>
    <t>Omalovánky Pixel Art</t>
  </si>
  <si>
    <t>Pravé české papírové skládačky</t>
  </si>
  <si>
    <t>Řím - Pozdvižení v Pompejích</t>
  </si>
  <si>
    <t>Staré pověsti české pro děti</t>
  </si>
  <si>
    <t>Strašidlář - Mezi námi draky</t>
  </si>
  <si>
    <t>Strašidlář - Mezi námi vodníky</t>
  </si>
  <si>
    <t>Veronika zlobidlo</t>
  </si>
  <si>
    <t>Zde připište další vybrané tituly z celé produkce nakladatelství GRADA (se slevou 20 %):</t>
  </si>
  <si>
    <t>20 000 mil pod mořem (Verne)</t>
  </si>
  <si>
    <t>Bajky z farmy zvířat</t>
  </si>
  <si>
    <t>Egypt - V nitru pyramidy</t>
  </si>
  <si>
    <t>Ema a jednorožec - Tajemství krystalu</t>
  </si>
  <si>
    <t>Celkem Kč
(1ks/1Kč)</t>
  </si>
  <si>
    <t>Král Karel IV. - Osudový turnaj</t>
  </si>
  <si>
    <t>Květiny z papíru</t>
  </si>
  <si>
    <t>Nelinka – Deník štěněte</t>
  </si>
  <si>
    <t>Rafinovaně skládaný papír</t>
  </si>
  <si>
    <t xml:space="preserve">Robinson Crusoe </t>
  </si>
  <si>
    <t>Zábavné spojovačky - ZVÍŘATA</t>
  </si>
  <si>
    <t>Strašidlář - Mezi námi ohnivými strašidly</t>
  </si>
  <si>
    <t>Strašidlář - Mezi námi vílami</t>
  </si>
  <si>
    <t>Strašidlář - Mezi námi ze záhrobí</t>
  </si>
  <si>
    <t>Ztracený svět (Doyle)</t>
  </si>
  <si>
    <t>Celkem Kč</t>
  </si>
  <si>
    <t>cena DKK 
se slevou 20 %</t>
  </si>
  <si>
    <r>
      <t xml:space="preserve">NÁZEV VAŠÍ </t>
    </r>
    <r>
      <rPr>
        <b/>
        <u val="single"/>
        <sz val="14"/>
        <rFont val="Calibri"/>
        <family val="2"/>
      </rPr>
      <t>BONUSOVÉ KNIHY za 1Kč</t>
    </r>
    <r>
      <rPr>
        <b/>
        <sz val="14"/>
        <rFont val="Calibri"/>
        <family val="2"/>
      </rPr>
      <t xml:space="preserve">  (nebo více knih) ZA VÝŠI OBJEDNÁVKY</t>
    </r>
  </si>
  <si>
    <t>Ema a jednorožec – Medailon moci</t>
  </si>
  <si>
    <t>Hravá angličtina v křížovkách 2</t>
  </si>
  <si>
    <t>Mezi Indiány - Dcera náčelníkova</t>
  </si>
  <si>
    <t>Povídání se zvířátky</t>
  </si>
  <si>
    <t>Strašidlář - Mezi námi hradními strašidly</t>
  </si>
  <si>
    <t>Super české papírové skládačky</t>
  </si>
  <si>
    <t>Trojská válka - Poseidónův hněv</t>
  </si>
  <si>
    <t>Volání divočiny (London)</t>
  </si>
  <si>
    <t>Hromadná objednávka - DKK GRADA PODZIM 2018</t>
  </si>
  <si>
    <t>Všechny knihy expedujeme do vyprodání. Ceny z katalogu PODZIM 2018 jsou platné do 31. 10. 2018</t>
  </si>
  <si>
    <t>1234 anglických slovíček</t>
  </si>
  <si>
    <t>Angličtina pro děti - kouzelná gramatika</t>
  </si>
  <si>
    <t>Bibiana píská na prsty</t>
  </si>
  <si>
    <t>K361</t>
  </si>
  <si>
    <t>Bubákov</t>
  </si>
  <si>
    <t>K408</t>
  </si>
  <si>
    <t>Colourtronic</t>
  </si>
  <si>
    <t>České dějiny - 100 památných míst</t>
  </si>
  <si>
    <t>Deník kapitána Arsenia – Létající stroj</t>
  </si>
  <si>
    <t>Hádanky a úkoly pro sportovce šikuly</t>
  </si>
  <si>
    <t>Hravá angličtina v křížovkách</t>
  </si>
  <si>
    <t>Jak to chodí v psí školce</t>
  </si>
  <si>
    <t>Japonsko - Gejša a samuraj</t>
  </si>
  <si>
    <t>K456</t>
  </si>
  <si>
    <t>Kde je jednorožec?</t>
  </si>
  <si>
    <t>Kouzelná třída</t>
  </si>
  <si>
    <t>Kouzelná třída v muzeu</t>
  </si>
  <si>
    <t>Kouzelná třída, příběh pokračuje</t>
  </si>
  <si>
    <t>Kouzelné pověsti našich krajů</t>
  </si>
  <si>
    <t>Kouzelní tvorové z různých materiálů</t>
  </si>
  <si>
    <t>Královna Marie Terezie</t>
  </si>
  <si>
    <t>Malá bojovnice</t>
  </si>
  <si>
    <t>Malované pranostiky</t>
  </si>
  <si>
    <t>Mám tě ráda, mami</t>
  </si>
  <si>
    <t>Mám tě ráda, tati</t>
  </si>
  <si>
    <t>Marie Terezie - Tajnosti císařských komnat</t>
  </si>
  <si>
    <t>Mezi piráty</t>
  </si>
  <si>
    <t>Moje první velká kniha psaní</t>
  </si>
  <si>
    <t>Nacvičujeme přivolání psa</t>
  </si>
  <si>
    <t>Nelinka – Štěňátko na cvičáku</t>
  </si>
  <si>
    <t>O dešťovém kameni</t>
  </si>
  <si>
    <t>Pleteme copy a copánky 2</t>
  </si>
  <si>
    <t>Provázkové obrázky</t>
  </si>
  <si>
    <t>K449</t>
  </si>
  <si>
    <t>Ptáci</t>
  </si>
  <si>
    <t>K447</t>
  </si>
  <si>
    <t xml:space="preserve">Rostliny </t>
  </si>
  <si>
    <t>Rudolf II.</t>
  </si>
  <si>
    <t>Smíchula čaruje</t>
  </si>
  <si>
    <t>K453</t>
  </si>
  <si>
    <t>Soukromý deník</t>
  </si>
  <si>
    <t>K394</t>
  </si>
  <si>
    <t>Spojovačky Dot to dot</t>
  </si>
  <si>
    <t>Strašidlář - Mezi námi lesními strašidly</t>
  </si>
  <si>
    <t>Stromy</t>
  </si>
  <si>
    <t>K438</t>
  </si>
  <si>
    <t>Stručný příběh umění</t>
  </si>
  <si>
    <t>Svatý Václav - Vraždou to nekončí</t>
  </si>
  <si>
    <t>K435</t>
  </si>
  <si>
    <t>Svět v číslech</t>
  </si>
  <si>
    <t>Štěpán Kobliha není žádná bábovka</t>
  </si>
  <si>
    <t>Tajemství efektivního učení</t>
  </si>
  <si>
    <t>Tajemství strýce Erika</t>
  </si>
  <si>
    <t>Tvoření z čajových sáčků</t>
  </si>
  <si>
    <t>Velká kniha vtipu Petra Urbana</t>
  </si>
  <si>
    <t>Vikingové</t>
  </si>
  <si>
    <t>Vikingské copy a copánky</t>
  </si>
  <si>
    <t>Vznik ČSR 1918 - Velezrada se trestá</t>
  </si>
  <si>
    <t>Za Marie Terezie - Zamilovaný dragoun</t>
  </si>
  <si>
    <t>Zábavná bludiště pro šikovné děti</t>
  </si>
  <si>
    <t>Zábavná matematika pod polštář 1.</t>
  </si>
  <si>
    <t>Zábavné křížovky a luštění pro šikovné děti</t>
  </si>
  <si>
    <t>Začínám si kreslit - zábava krok za krokem</t>
  </si>
  <si>
    <t>Záchranná stanice pro zvířátka</t>
  </si>
  <si>
    <t>Zápisník pro správné holky - Hříbátka</t>
  </si>
  <si>
    <t>Zoopisník Miroslava Bobka</t>
  </si>
  <si>
    <t>Bludiště - Staň se soukromým detektivem</t>
  </si>
  <si>
    <t>Král Karel IV. - Únos v Paříži</t>
  </si>
  <si>
    <t>Staré řecké báje a pověsti pro děti</t>
  </si>
  <si>
    <t>K448</t>
  </si>
  <si>
    <t>To dáme, dědo!</t>
  </si>
  <si>
    <r>
      <t>Vyjmenovaná slova -</t>
    </r>
    <r>
      <rPr>
        <sz val="9"/>
        <color indexed="8"/>
        <rFont val="Calibri"/>
        <family val="2"/>
      </rPr>
      <t xml:space="preserve"> doplňovačky, křížovky, osmisměrky</t>
    </r>
  </si>
  <si>
    <r>
      <t>Nedáš, dostaneš! -</t>
    </r>
    <r>
      <rPr>
        <sz val="10.5"/>
        <color indexed="8"/>
        <rFont val="Calibri"/>
        <family val="2"/>
      </rPr>
      <t xml:space="preserve"> Sportovní pohádky na dobrou noc</t>
    </r>
  </si>
  <si>
    <t>(objednávku můžete také vyplnit on-line na www.grada.cz/dkk)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</si>
</sst>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  <numFmt numFmtId="169" formatCode="[$-405]d\.\ mmmm\ yyyy"/>
    <numFmt numFmtId="170" formatCode="0.0"/>
    <numFmt numFmtId="171" formatCode="#,##0.00\ &quot;Kč&quot;"/>
    <numFmt numFmtId="172" formatCode="#,##0.0\ &quot;Kč&quot;"/>
    <numFmt numFmtId="173" formatCode="#,##0\ _K_č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15"/>
      <name val="Calibri"/>
      <family val="2"/>
    </font>
    <font>
      <i/>
      <sz val="14"/>
      <color indexed="8"/>
      <name val="Calibri"/>
      <family val="2"/>
    </font>
    <font>
      <b/>
      <sz val="26"/>
      <name val="Calibri"/>
      <family val="2"/>
    </font>
    <font>
      <b/>
      <u val="single"/>
      <sz val="14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wrapText="1"/>
    </xf>
    <xf numFmtId="6" fontId="47" fillId="0" borderId="0" xfId="0" applyNumberFormat="1" applyFont="1" applyFill="1" applyBorder="1" applyAlignment="1">
      <alignment horizontal="center" wrapText="1"/>
    </xf>
    <xf numFmtId="0" fontId="60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60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60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right" wrapText="1"/>
    </xf>
    <xf numFmtId="0" fontId="9" fillId="33" borderId="16" xfId="0" applyFont="1" applyFill="1" applyBorder="1" applyAlignment="1">
      <alignment horizontal="right" wrapText="1"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19" xfId="0" applyFont="1" applyFill="1" applyBorder="1" applyAlignment="1">
      <alignment horizontal="center" wrapText="1"/>
    </xf>
    <xf numFmtId="168" fontId="12" fillId="33" borderId="20" xfId="0" applyNumberFormat="1" applyFont="1" applyFill="1" applyBorder="1" applyAlignment="1">
      <alignment horizontal="center" wrapText="1"/>
    </xf>
    <xf numFmtId="168" fontId="12" fillId="33" borderId="12" xfId="0" applyNumberFormat="1" applyFont="1" applyFill="1" applyBorder="1" applyAlignment="1">
      <alignment horizontal="center" wrapText="1"/>
    </xf>
    <xf numFmtId="168" fontId="12" fillId="33" borderId="21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right" wrapText="1"/>
    </xf>
    <xf numFmtId="1" fontId="17" fillId="33" borderId="23" xfId="0" applyNumberFormat="1" applyFont="1" applyFill="1" applyBorder="1" applyAlignment="1">
      <alignment horizontal="center" wrapText="1"/>
    </xf>
    <xf numFmtId="168" fontId="17" fillId="33" borderId="24" xfId="0" applyNumberFormat="1" applyFont="1" applyFill="1" applyBorder="1" applyAlignment="1">
      <alignment horizontal="center" wrapText="1"/>
    </xf>
    <xf numFmtId="168" fontId="12" fillId="33" borderId="17" xfId="0" applyNumberFormat="1" applyFont="1" applyFill="1" applyBorder="1" applyAlignment="1">
      <alignment horizontal="center" wrapText="1"/>
    </xf>
    <xf numFmtId="168" fontId="12" fillId="33" borderId="18" xfId="0" applyNumberFormat="1" applyFont="1" applyFill="1" applyBorder="1" applyAlignment="1">
      <alignment horizontal="center" wrapText="1"/>
    </xf>
    <xf numFmtId="168" fontId="12" fillId="33" borderId="19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168" fontId="12" fillId="0" borderId="18" xfId="0" applyNumberFormat="1" applyFont="1" applyFill="1" applyBorder="1" applyAlignment="1">
      <alignment horizontal="center" wrapText="1"/>
    </xf>
    <xf numFmtId="168" fontId="12" fillId="0" borderId="19" xfId="0" applyNumberFormat="1" applyFont="1" applyFill="1" applyBorder="1" applyAlignment="1">
      <alignment horizontal="center" wrapText="1"/>
    </xf>
    <xf numFmtId="168" fontId="12" fillId="0" borderId="18" xfId="0" applyNumberFormat="1" applyFont="1" applyFill="1" applyBorder="1" applyAlignment="1">
      <alignment horizontal="center"/>
    </xf>
    <xf numFmtId="168" fontId="12" fillId="0" borderId="19" xfId="0" applyNumberFormat="1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168" fontId="12" fillId="0" borderId="12" xfId="0" applyNumberFormat="1" applyFont="1" applyFill="1" applyBorder="1" applyAlignment="1">
      <alignment horizontal="center"/>
    </xf>
    <xf numFmtId="168" fontId="12" fillId="0" borderId="21" xfId="0" applyNumberFormat="1" applyFont="1" applyFill="1" applyBorder="1" applyAlignment="1">
      <alignment horizontal="center"/>
    </xf>
    <xf numFmtId="168" fontId="15" fillId="0" borderId="26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right" wrapText="1"/>
    </xf>
    <xf numFmtId="0" fontId="17" fillId="0" borderId="28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right" wrapText="1"/>
    </xf>
    <xf numFmtId="0" fontId="15" fillId="0" borderId="28" xfId="0" applyFont="1" applyFill="1" applyBorder="1" applyAlignment="1">
      <alignment horizontal="left"/>
    </xf>
    <xf numFmtId="168" fontId="17" fillId="0" borderId="14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60" fillId="0" borderId="32" xfId="0" applyFont="1" applyFill="1" applyBorder="1" applyAlignment="1">
      <alignment/>
    </xf>
    <xf numFmtId="0" fontId="62" fillId="0" borderId="18" xfId="0" applyFont="1" applyFill="1" applyBorder="1" applyAlignment="1">
      <alignment horizontal="right"/>
    </xf>
    <xf numFmtId="0" fontId="62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right"/>
    </xf>
    <xf numFmtId="0" fontId="62" fillId="34" borderId="18" xfId="0" applyFont="1" applyFill="1" applyBorder="1" applyAlignment="1">
      <alignment horizontal="right"/>
    </xf>
    <xf numFmtId="0" fontId="62" fillId="35" borderId="18" xfId="0" applyFont="1" applyFill="1" applyBorder="1" applyAlignment="1">
      <alignment horizontal="right"/>
    </xf>
    <xf numFmtId="0" fontId="62" fillId="0" borderId="18" xfId="0" applyFont="1" applyBorder="1" applyAlignment="1">
      <alignment horizontal="center"/>
    </xf>
    <xf numFmtId="1" fontId="62" fillId="0" borderId="18" xfId="0" applyNumberFormat="1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0" fontId="62" fillId="35" borderId="18" xfId="0" applyFont="1" applyFill="1" applyBorder="1" applyAlignment="1">
      <alignment horizontal="center"/>
    </xf>
    <xf numFmtId="0" fontId="62" fillId="0" borderId="33" xfId="0" applyFont="1" applyFill="1" applyBorder="1" applyAlignment="1">
      <alignment/>
    </xf>
    <xf numFmtId="0" fontId="62" fillId="0" borderId="34" xfId="0" applyFont="1" applyFill="1" applyBorder="1" applyAlignment="1">
      <alignment/>
    </xf>
    <xf numFmtId="0" fontId="62" fillId="0" borderId="35" xfId="0" applyFont="1" applyFill="1" applyBorder="1" applyAlignment="1">
      <alignment/>
    </xf>
    <xf numFmtId="0" fontId="62" fillId="0" borderId="18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168" fontId="4" fillId="36" borderId="36" xfId="0" applyNumberFormat="1" applyFont="1" applyFill="1" applyBorder="1" applyAlignment="1">
      <alignment horizontal="center" vertical="center" wrapText="1"/>
    </xf>
    <xf numFmtId="168" fontId="4" fillId="36" borderId="37" xfId="0" applyNumberFormat="1" applyFont="1" applyFill="1" applyBorder="1" applyAlignment="1">
      <alignment horizontal="center" vertical="center" wrapText="1"/>
    </xf>
    <xf numFmtId="0" fontId="0" fillId="36" borderId="38" xfId="0" applyFill="1" applyBorder="1" applyAlignment="1">
      <alignment horizontal="center" vertical="center"/>
    </xf>
    <xf numFmtId="0" fontId="64" fillId="0" borderId="39" xfId="0" applyFont="1" applyBorder="1" applyAlignment="1">
      <alignment horizontal="left"/>
    </xf>
    <xf numFmtId="0" fontId="64" fillId="0" borderId="40" xfId="0" applyFont="1" applyBorder="1" applyAlignment="1">
      <alignment horizontal="left"/>
    </xf>
    <xf numFmtId="0" fontId="15" fillId="0" borderId="41" xfId="0" applyFont="1" applyFill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4" fillId="0" borderId="0" xfId="0" applyFont="1" applyFill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0" fontId="15" fillId="0" borderId="43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6" fillId="36" borderId="47" xfId="0" applyFont="1" applyFill="1" applyBorder="1" applyAlignment="1">
      <alignment horizontal="right" vertical="center"/>
    </xf>
    <xf numFmtId="0" fontId="16" fillId="36" borderId="48" xfId="0" applyFont="1" applyFill="1" applyBorder="1" applyAlignment="1">
      <alignment horizontal="right" vertical="center"/>
    </xf>
    <xf numFmtId="9" fontId="8" fillId="0" borderId="0" xfId="0" applyNumberFormat="1" applyFont="1" applyFill="1" applyBorder="1" applyAlignment="1">
      <alignment horizontal="right" wrapText="1"/>
    </xf>
    <xf numFmtId="6" fontId="8" fillId="0" borderId="0" xfId="0" applyNumberFormat="1" applyFont="1" applyFill="1" applyBorder="1" applyAlignment="1">
      <alignment horizontal="right" wrapText="1"/>
    </xf>
    <xf numFmtId="0" fontId="17" fillId="33" borderId="49" xfId="0" applyFont="1" applyFill="1" applyBorder="1" applyAlignment="1">
      <alignment horizontal="left" wrapText="1"/>
    </xf>
    <xf numFmtId="0" fontId="17" fillId="33" borderId="41" xfId="0" applyFont="1" applyFill="1" applyBorder="1" applyAlignment="1">
      <alignment horizontal="left" wrapText="1"/>
    </xf>
    <xf numFmtId="0" fontId="0" fillId="33" borderId="42" xfId="0" applyFill="1" applyBorder="1" applyAlignment="1">
      <alignment wrapText="1"/>
    </xf>
    <xf numFmtId="0" fontId="62" fillId="0" borderId="18" xfId="0" applyFont="1" applyBorder="1" applyAlignment="1">
      <alignment/>
    </xf>
    <xf numFmtId="0" fontId="11" fillId="0" borderId="50" xfId="0" applyFont="1" applyFill="1" applyBorder="1" applyAlignment="1">
      <alignment horizontal="left" wrapText="1"/>
    </xf>
    <xf numFmtId="0" fontId="11" fillId="0" borderId="51" xfId="0" applyFont="1" applyFill="1" applyBorder="1" applyAlignment="1">
      <alignment horizontal="left" wrapText="1"/>
    </xf>
    <xf numFmtId="0" fontId="11" fillId="0" borderId="52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left" wrapText="1"/>
    </xf>
    <xf numFmtId="0" fontId="22" fillId="0" borderId="50" xfId="0" applyFont="1" applyFill="1" applyBorder="1" applyAlignment="1">
      <alignment horizontal="left" wrapText="1"/>
    </xf>
    <xf numFmtId="0" fontId="22" fillId="0" borderId="51" xfId="0" applyFont="1" applyFill="1" applyBorder="1" applyAlignment="1">
      <alignment horizontal="left" wrapText="1"/>
    </xf>
    <xf numFmtId="0" fontId="22" fillId="0" borderId="52" xfId="0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33" borderId="17" xfId="0" applyFont="1" applyFill="1" applyBorder="1" applyAlignment="1">
      <alignment horizontal="left" wrapText="1"/>
    </xf>
    <xf numFmtId="0" fontId="13" fillId="0" borderId="53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tabSelected="1" view="pageBreakPreview" zoomScaleNormal="75" zoomScaleSheetLayoutView="100" zoomScalePageLayoutView="37" workbookViewId="0" topLeftCell="A37">
      <selection activeCell="I48" sqref="I48:K48"/>
    </sheetView>
  </sheetViews>
  <sheetFormatPr defaultColWidth="14.8515625" defaultRowHeight="15"/>
  <cols>
    <col min="1" max="1" width="9.57421875" style="1" customWidth="1"/>
    <col min="2" max="2" width="13.28125" style="1" customWidth="1"/>
    <col min="3" max="3" width="11.57421875" style="2" customWidth="1"/>
    <col min="4" max="4" width="21.7109375" style="2" customWidth="1"/>
    <col min="5" max="5" width="12.7109375" style="3" customWidth="1"/>
    <col min="6" max="6" width="10.7109375" style="2" customWidth="1"/>
    <col min="7" max="7" width="1.1484375" style="25" customWidth="1"/>
    <col min="8" max="8" width="8.7109375" style="1" customWidth="1"/>
    <col min="9" max="9" width="20.421875" style="1" customWidth="1"/>
    <col min="10" max="10" width="15.140625" style="1" customWidth="1"/>
    <col min="11" max="11" width="11.421875" style="1" customWidth="1"/>
    <col min="12" max="12" width="12.7109375" style="1" customWidth="1"/>
    <col min="13" max="13" width="10.7109375" style="1" customWidth="1"/>
    <col min="14" max="14" width="1.8515625" style="30" customWidth="1"/>
    <col min="15" max="15" width="3.140625" style="1" customWidth="1"/>
    <col min="16" max="16384" width="14.8515625" style="1" customWidth="1"/>
  </cols>
  <sheetData>
    <row r="1" spans="2:14" s="13" customFormat="1" ht="46.5" customHeight="1">
      <c r="B1" s="128" t="s">
        <v>67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N1" s="28"/>
    </row>
    <row r="2" spans="1:14" s="13" customFormat="1" ht="17.25" customHeight="1">
      <c r="A2" s="129" t="s">
        <v>142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28"/>
    </row>
    <row r="3" spans="1:14" ht="48.75" customHeight="1">
      <c r="A3" s="131" t="s">
        <v>10</v>
      </c>
      <c r="B3" s="131"/>
      <c r="C3" s="131"/>
      <c r="D3" s="131"/>
      <c r="E3" s="131"/>
      <c r="F3" s="131"/>
      <c r="G3" s="131"/>
      <c r="H3" s="131"/>
      <c r="I3" s="131"/>
      <c r="J3" s="131" t="s">
        <v>4</v>
      </c>
      <c r="K3" s="131"/>
      <c r="L3" s="131"/>
      <c r="M3" s="12"/>
      <c r="N3" s="29"/>
    </row>
    <row r="4" spans="1:13" ht="37.5" customHeight="1">
      <c r="A4" s="131" t="s">
        <v>11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1"/>
    </row>
    <row r="5" spans="1:2" ht="16.5" customHeight="1" thickBot="1">
      <c r="A5" s="4"/>
      <c r="B5" s="4"/>
    </row>
    <row r="6" spans="2:14" s="14" customFormat="1" ht="48.75" customHeight="1" thickBot="1">
      <c r="B6" s="38" t="s">
        <v>2</v>
      </c>
      <c r="C6" s="123" t="s">
        <v>58</v>
      </c>
      <c r="D6" s="123"/>
      <c r="E6" s="123"/>
      <c r="F6" s="123"/>
      <c r="G6" s="123"/>
      <c r="H6" s="123"/>
      <c r="I6" s="123"/>
      <c r="J6" s="39" t="s">
        <v>5</v>
      </c>
      <c r="K6" s="39" t="s">
        <v>0</v>
      </c>
      <c r="L6" s="49" t="s">
        <v>45</v>
      </c>
      <c r="N6" s="31"/>
    </row>
    <row r="7" spans="2:14" s="8" customFormat="1" ht="31.5" customHeight="1">
      <c r="B7" s="41"/>
      <c r="C7" s="130"/>
      <c r="D7" s="130"/>
      <c r="E7" s="130"/>
      <c r="F7" s="130"/>
      <c r="G7" s="130"/>
      <c r="H7" s="130"/>
      <c r="I7" s="130"/>
      <c r="J7" s="53"/>
      <c r="K7" s="43"/>
      <c r="L7" s="46">
        <f>1*K7</f>
        <v>0</v>
      </c>
      <c r="M7" s="23">
        <f>L7*K7</f>
        <v>0</v>
      </c>
      <c r="N7" s="32"/>
    </row>
    <row r="8" spans="2:14" s="8" customFormat="1" ht="31.5" customHeight="1">
      <c r="B8" s="42"/>
      <c r="C8" s="124"/>
      <c r="D8" s="124"/>
      <c r="E8" s="124"/>
      <c r="F8" s="124"/>
      <c r="G8" s="124"/>
      <c r="H8" s="124"/>
      <c r="I8" s="124"/>
      <c r="J8" s="54"/>
      <c r="K8" s="44"/>
      <c r="L8" s="47">
        <f>1*K8</f>
        <v>0</v>
      </c>
      <c r="M8" s="23">
        <f>L8*K8</f>
        <v>0</v>
      </c>
      <c r="N8" s="32"/>
    </row>
    <row r="9" spans="2:14" s="8" customFormat="1" ht="31.5" customHeight="1">
      <c r="B9" s="42"/>
      <c r="C9" s="124"/>
      <c r="D9" s="124"/>
      <c r="E9" s="124"/>
      <c r="F9" s="124"/>
      <c r="G9" s="124"/>
      <c r="H9" s="124"/>
      <c r="I9" s="124"/>
      <c r="J9" s="54"/>
      <c r="K9" s="44"/>
      <c r="L9" s="47">
        <f>1*K9</f>
        <v>0</v>
      </c>
      <c r="M9" s="23">
        <f>L9*K9</f>
        <v>0</v>
      </c>
      <c r="N9" s="32"/>
    </row>
    <row r="10" spans="2:14" s="8" customFormat="1" ht="31.5" customHeight="1">
      <c r="B10" s="42"/>
      <c r="C10" s="124"/>
      <c r="D10" s="124"/>
      <c r="E10" s="124"/>
      <c r="F10" s="124"/>
      <c r="G10" s="124"/>
      <c r="H10" s="124"/>
      <c r="I10" s="124"/>
      <c r="J10" s="54"/>
      <c r="K10" s="44"/>
      <c r="L10" s="47">
        <f>1*K10</f>
        <v>0</v>
      </c>
      <c r="M10" s="23">
        <f>L10*K10</f>
        <v>0</v>
      </c>
      <c r="N10" s="32"/>
    </row>
    <row r="11" spans="2:14" s="8" customFormat="1" ht="31.5" customHeight="1" thickBot="1">
      <c r="B11" s="66"/>
      <c r="C11" s="132"/>
      <c r="D11" s="132"/>
      <c r="E11" s="132"/>
      <c r="F11" s="132"/>
      <c r="G11" s="132"/>
      <c r="H11" s="132"/>
      <c r="I11" s="132"/>
      <c r="J11" s="55"/>
      <c r="K11" s="45"/>
      <c r="L11" s="48">
        <f>1*K11</f>
        <v>0</v>
      </c>
      <c r="M11" s="23">
        <f>L11*K11</f>
        <v>0</v>
      </c>
      <c r="N11" s="32"/>
    </row>
    <row r="12" spans="2:14" s="8" customFormat="1" ht="33.75" customHeight="1" thickBot="1" thickTop="1">
      <c r="B12" s="9"/>
      <c r="C12" s="116" t="s">
        <v>6</v>
      </c>
      <c r="D12" s="117"/>
      <c r="E12" s="117"/>
      <c r="F12" s="117"/>
      <c r="G12" s="117"/>
      <c r="H12" s="117"/>
      <c r="I12" s="117"/>
      <c r="J12" s="118"/>
      <c r="K12" s="51">
        <f>SUM(K7:K11)</f>
        <v>0</v>
      </c>
      <c r="L12" s="52">
        <f>SUM(L7:L11)</f>
        <v>0</v>
      </c>
      <c r="N12" s="32"/>
    </row>
    <row r="13" s="9" customFormat="1" ht="14.25" customHeight="1" thickBot="1">
      <c r="N13" s="32"/>
    </row>
    <row r="14" spans="1:14" s="15" customFormat="1" ht="40.5" customHeight="1" thickBot="1">
      <c r="A14" s="71" t="s">
        <v>2</v>
      </c>
      <c r="B14" s="120" t="s">
        <v>3</v>
      </c>
      <c r="C14" s="121"/>
      <c r="D14" s="122"/>
      <c r="E14" s="72" t="s">
        <v>1</v>
      </c>
      <c r="F14" s="22" t="s">
        <v>0</v>
      </c>
      <c r="G14" s="24"/>
      <c r="H14" s="71" t="s">
        <v>2</v>
      </c>
      <c r="I14" s="120" t="s">
        <v>3</v>
      </c>
      <c r="J14" s="121"/>
      <c r="K14" s="122"/>
      <c r="L14" s="72" t="s">
        <v>1</v>
      </c>
      <c r="M14" s="22" t="s">
        <v>0</v>
      </c>
      <c r="N14" s="31"/>
    </row>
    <row r="15" spans="1:28" s="16" customFormat="1" ht="31.5" customHeight="1">
      <c r="A15" s="74">
        <v>80079</v>
      </c>
      <c r="B15" s="90" t="s">
        <v>69</v>
      </c>
      <c r="C15" s="90"/>
      <c r="D15" s="90"/>
      <c r="E15" s="75">
        <v>200</v>
      </c>
      <c r="F15" s="35"/>
      <c r="G15" s="73">
        <f>E15*F15</f>
        <v>0</v>
      </c>
      <c r="H15" s="74">
        <v>26597</v>
      </c>
      <c r="I15" s="90" t="s">
        <v>21</v>
      </c>
      <c r="J15" s="119"/>
      <c r="K15" s="119"/>
      <c r="L15" s="75">
        <v>160</v>
      </c>
      <c r="M15" s="35"/>
      <c r="N15" s="33">
        <f>L15*M15</f>
        <v>0</v>
      </c>
      <c r="O15" s="18"/>
      <c r="P15" s="20"/>
      <c r="Q15" s="19"/>
      <c r="AB15" s="16" t="s">
        <v>16</v>
      </c>
    </row>
    <row r="16" spans="1:17" s="16" customFormat="1" ht="28.5" customHeight="1">
      <c r="A16" s="76">
        <v>9104</v>
      </c>
      <c r="B16" s="90" t="s">
        <v>41</v>
      </c>
      <c r="C16" s="90"/>
      <c r="D16" s="90"/>
      <c r="E16" s="75">
        <v>125</v>
      </c>
      <c r="F16" s="35"/>
      <c r="G16" s="73">
        <f aca="true" t="shared" si="0" ref="G16:G41">E16*F16</f>
        <v>0</v>
      </c>
      <c r="H16" s="74">
        <v>2954</v>
      </c>
      <c r="I16" s="90" t="s">
        <v>84</v>
      </c>
      <c r="J16" s="119"/>
      <c r="K16" s="119"/>
      <c r="L16" s="75">
        <v>150</v>
      </c>
      <c r="M16" s="35"/>
      <c r="N16" s="33">
        <f aca="true" t="shared" si="1" ref="N16:N41">L16*M16</f>
        <v>0</v>
      </c>
      <c r="O16" s="18"/>
      <c r="P16" s="20"/>
      <c r="Q16" s="19"/>
    </row>
    <row r="17" spans="1:17" s="16" customFormat="1" ht="28.5" customHeight="1">
      <c r="A17" s="74">
        <v>85014</v>
      </c>
      <c r="B17" s="90" t="s">
        <v>24</v>
      </c>
      <c r="C17" s="90"/>
      <c r="D17" s="90"/>
      <c r="E17" s="75">
        <v>160</v>
      </c>
      <c r="F17" s="35"/>
      <c r="G17" s="73">
        <f t="shared" si="0"/>
        <v>0</v>
      </c>
      <c r="H17" s="74">
        <v>26612</v>
      </c>
      <c r="I17" s="90" t="s">
        <v>29</v>
      </c>
      <c r="J17" s="119"/>
      <c r="K17" s="119"/>
      <c r="L17" s="75">
        <v>150</v>
      </c>
      <c r="M17" s="35"/>
      <c r="N17" s="33">
        <f t="shared" si="1"/>
        <v>0</v>
      </c>
      <c r="O17" s="18"/>
      <c r="P17" s="20"/>
      <c r="Q17" s="19"/>
    </row>
    <row r="18" spans="1:17" s="16" customFormat="1" ht="28.5" customHeight="1">
      <c r="A18" s="74">
        <v>80034</v>
      </c>
      <c r="B18" s="90" t="s">
        <v>70</v>
      </c>
      <c r="C18" s="90"/>
      <c r="D18" s="90"/>
      <c r="E18" s="75">
        <v>200</v>
      </c>
      <c r="F18" s="35"/>
      <c r="G18" s="73">
        <f t="shared" si="0"/>
        <v>0</v>
      </c>
      <c r="H18" s="74">
        <v>26583</v>
      </c>
      <c r="I18" s="90" t="s">
        <v>30</v>
      </c>
      <c r="J18" s="119"/>
      <c r="K18" s="119"/>
      <c r="L18" s="75">
        <v>150</v>
      </c>
      <c r="M18" s="35"/>
      <c r="N18" s="33">
        <f t="shared" si="1"/>
        <v>0</v>
      </c>
      <c r="O18" s="18"/>
      <c r="P18" s="20"/>
      <c r="Q18" s="19"/>
    </row>
    <row r="19" spans="1:17" s="16" customFormat="1" ht="28.5" customHeight="1">
      <c r="A19" s="77">
        <v>80037</v>
      </c>
      <c r="B19" s="90" t="s">
        <v>42</v>
      </c>
      <c r="C19" s="90"/>
      <c r="D19" s="90"/>
      <c r="E19" s="75">
        <v>225</v>
      </c>
      <c r="F19" s="35"/>
      <c r="G19" s="73">
        <f t="shared" si="0"/>
        <v>0</v>
      </c>
      <c r="H19" s="74">
        <v>26632</v>
      </c>
      <c r="I19" s="90" t="s">
        <v>85</v>
      </c>
      <c r="J19" s="119"/>
      <c r="K19" s="119"/>
      <c r="L19" s="75">
        <v>150</v>
      </c>
      <c r="M19" s="35"/>
      <c r="N19" s="33">
        <f t="shared" si="1"/>
        <v>0</v>
      </c>
      <c r="O19" s="18"/>
      <c r="P19" s="20"/>
      <c r="Q19" s="19"/>
    </row>
    <row r="20" spans="1:17" s="16" customFormat="1" ht="28.5" customHeight="1">
      <c r="A20" s="74">
        <v>26646</v>
      </c>
      <c r="B20" s="90" t="s">
        <v>71</v>
      </c>
      <c r="C20" s="90"/>
      <c r="D20" s="90"/>
      <c r="E20" s="75">
        <v>240</v>
      </c>
      <c r="F20" s="35"/>
      <c r="G20" s="73">
        <f t="shared" si="0"/>
        <v>0</v>
      </c>
      <c r="H20" s="74">
        <v>27512</v>
      </c>
      <c r="I20" s="90" t="s">
        <v>86</v>
      </c>
      <c r="J20" s="119"/>
      <c r="K20" s="119"/>
      <c r="L20" s="75">
        <v>160</v>
      </c>
      <c r="M20" s="35"/>
      <c r="N20" s="33">
        <f t="shared" si="1"/>
        <v>0</v>
      </c>
      <c r="O20" s="18"/>
      <c r="P20" s="20"/>
      <c r="Q20" s="19"/>
    </row>
    <row r="21" spans="1:17" s="16" customFormat="1" ht="28.5" customHeight="1">
      <c r="A21" s="77" t="s">
        <v>72</v>
      </c>
      <c r="B21" s="90" t="s">
        <v>135</v>
      </c>
      <c r="C21" s="90"/>
      <c r="D21" s="90"/>
      <c r="E21" s="75">
        <v>200</v>
      </c>
      <c r="F21" s="35"/>
      <c r="G21" s="73">
        <f t="shared" si="0"/>
        <v>0</v>
      </c>
      <c r="H21" s="77">
        <v>80081</v>
      </c>
      <c r="I21" s="90" t="s">
        <v>87</v>
      </c>
      <c r="J21" s="119"/>
      <c r="K21" s="119"/>
      <c r="L21" s="75">
        <v>240</v>
      </c>
      <c r="M21" s="35"/>
      <c r="N21" s="33">
        <f t="shared" si="1"/>
        <v>0</v>
      </c>
      <c r="O21" s="18"/>
      <c r="P21" s="20"/>
      <c r="Q21" s="19"/>
    </row>
    <row r="22" spans="1:17" s="16" customFormat="1" ht="28.5" customHeight="1">
      <c r="A22" s="77">
        <v>9077</v>
      </c>
      <c r="B22" s="90" t="s">
        <v>17</v>
      </c>
      <c r="C22" s="90"/>
      <c r="D22" s="90"/>
      <c r="E22" s="75">
        <v>145</v>
      </c>
      <c r="F22" s="35"/>
      <c r="G22" s="73">
        <f t="shared" si="0"/>
        <v>0</v>
      </c>
      <c r="H22" s="74">
        <v>63031</v>
      </c>
      <c r="I22" s="90" t="s">
        <v>88</v>
      </c>
      <c r="J22" s="119"/>
      <c r="K22" s="119"/>
      <c r="L22" s="86">
        <v>160</v>
      </c>
      <c r="M22" s="35"/>
      <c r="N22" s="33">
        <f t="shared" si="1"/>
        <v>0</v>
      </c>
      <c r="O22" s="18"/>
      <c r="P22" s="20"/>
      <c r="Q22" s="19"/>
    </row>
    <row r="23" spans="1:17" s="16" customFormat="1" ht="28.5" customHeight="1">
      <c r="A23" s="78">
        <v>80073</v>
      </c>
      <c r="B23" s="90" t="s">
        <v>73</v>
      </c>
      <c r="C23" s="90"/>
      <c r="D23" s="90"/>
      <c r="E23" s="79">
        <v>200</v>
      </c>
      <c r="F23" s="35"/>
      <c r="G23" s="73">
        <f t="shared" si="0"/>
        <v>0</v>
      </c>
      <c r="H23" s="77">
        <v>9164</v>
      </c>
      <c r="I23" s="90" t="s">
        <v>46</v>
      </c>
      <c r="J23" s="119"/>
      <c r="K23" s="119"/>
      <c r="L23" s="75">
        <v>145</v>
      </c>
      <c r="M23" s="35"/>
      <c r="N23" s="33">
        <f t="shared" si="1"/>
        <v>0</v>
      </c>
      <c r="O23" s="18"/>
      <c r="P23" s="20"/>
      <c r="Q23" s="19"/>
    </row>
    <row r="24" spans="1:17" s="16" customFormat="1" ht="28.5" customHeight="1">
      <c r="A24" s="74">
        <v>80044</v>
      </c>
      <c r="B24" s="90" t="s">
        <v>25</v>
      </c>
      <c r="C24" s="90"/>
      <c r="D24" s="90"/>
      <c r="E24" s="80">
        <v>200</v>
      </c>
      <c r="F24" s="35"/>
      <c r="G24" s="73">
        <f t="shared" si="0"/>
        <v>0</v>
      </c>
      <c r="H24" s="77">
        <v>80028</v>
      </c>
      <c r="I24" s="90" t="s">
        <v>136</v>
      </c>
      <c r="J24" s="119"/>
      <c r="K24" s="119"/>
      <c r="L24" s="75">
        <v>145</v>
      </c>
      <c r="M24" s="35"/>
      <c r="N24" s="33">
        <f t="shared" si="1"/>
        <v>0</v>
      </c>
      <c r="O24" s="18"/>
      <c r="P24" s="20"/>
      <c r="Q24" s="19"/>
    </row>
    <row r="25" spans="1:17" s="16" customFormat="1" ht="28.5" customHeight="1">
      <c r="A25" s="77">
        <v>80036</v>
      </c>
      <c r="B25" s="90" t="s">
        <v>14</v>
      </c>
      <c r="C25" s="90"/>
      <c r="D25" s="90"/>
      <c r="E25" s="75">
        <v>240</v>
      </c>
      <c r="F25" s="35"/>
      <c r="G25" s="73">
        <f t="shared" si="0"/>
        <v>0</v>
      </c>
      <c r="H25" s="77">
        <v>80053</v>
      </c>
      <c r="I25" s="90" t="s">
        <v>89</v>
      </c>
      <c r="J25" s="119"/>
      <c r="K25" s="119"/>
      <c r="L25" s="75">
        <v>280</v>
      </c>
      <c r="M25" s="35"/>
      <c r="N25" s="33">
        <f t="shared" si="1"/>
        <v>0</v>
      </c>
      <c r="O25" s="18"/>
      <c r="P25" s="20"/>
      <c r="Q25" s="19"/>
    </row>
    <row r="26" spans="1:17" s="16" customFormat="1" ht="28.5" customHeight="1">
      <c r="A26" s="78" t="s">
        <v>74</v>
      </c>
      <c r="B26" s="90" t="s">
        <v>75</v>
      </c>
      <c r="C26" s="90"/>
      <c r="D26" s="90"/>
      <c r="E26" s="75">
        <v>200</v>
      </c>
      <c r="F26" s="35"/>
      <c r="G26" s="73">
        <f t="shared" si="0"/>
        <v>0</v>
      </c>
      <c r="H26" s="74">
        <v>63021</v>
      </c>
      <c r="I26" s="90" t="s">
        <v>47</v>
      </c>
      <c r="J26" s="119"/>
      <c r="K26" s="119"/>
      <c r="L26" s="75">
        <v>160</v>
      </c>
      <c r="M26" s="35"/>
      <c r="N26" s="33">
        <f t="shared" si="1"/>
        <v>0</v>
      </c>
      <c r="O26" s="18"/>
      <c r="P26" s="20"/>
      <c r="Q26" s="19"/>
    </row>
    <row r="27" spans="1:17" s="16" customFormat="1" ht="28.5" customHeight="1">
      <c r="A27" s="77">
        <v>85047</v>
      </c>
      <c r="B27" s="90" t="s">
        <v>76</v>
      </c>
      <c r="C27" s="90"/>
      <c r="D27" s="90"/>
      <c r="E27" s="75">
        <v>720</v>
      </c>
      <c r="F27" s="35"/>
      <c r="G27" s="73">
        <f t="shared" si="0"/>
        <v>0</v>
      </c>
      <c r="H27" s="77">
        <v>9082</v>
      </c>
      <c r="I27" s="90" t="s">
        <v>31</v>
      </c>
      <c r="J27" s="119"/>
      <c r="K27" s="119"/>
      <c r="L27" s="75">
        <v>145</v>
      </c>
      <c r="M27" s="35"/>
      <c r="N27" s="33">
        <f t="shared" si="1"/>
        <v>0</v>
      </c>
      <c r="O27" s="18"/>
      <c r="P27" s="20"/>
      <c r="Q27" s="19"/>
    </row>
    <row r="28" spans="1:17" s="16" customFormat="1" ht="28.5" customHeight="1">
      <c r="A28" s="74">
        <v>26648</v>
      </c>
      <c r="B28" s="90" t="s">
        <v>77</v>
      </c>
      <c r="C28" s="90"/>
      <c r="D28" s="90"/>
      <c r="E28" s="75">
        <v>215</v>
      </c>
      <c r="F28" s="35"/>
      <c r="G28" s="73">
        <f t="shared" si="0"/>
        <v>0</v>
      </c>
      <c r="H28" s="74">
        <v>2956</v>
      </c>
      <c r="I28" s="90" t="s">
        <v>32</v>
      </c>
      <c r="J28" s="119"/>
      <c r="K28" s="119"/>
      <c r="L28" s="75">
        <v>150</v>
      </c>
      <c r="M28" s="35"/>
      <c r="N28" s="33">
        <f t="shared" si="1"/>
        <v>0</v>
      </c>
      <c r="O28" s="18"/>
      <c r="P28" s="20"/>
      <c r="Q28" s="19"/>
    </row>
    <row r="29" spans="1:17" s="16" customFormat="1" ht="28.5" customHeight="1">
      <c r="A29" s="74">
        <v>63016</v>
      </c>
      <c r="B29" s="90" t="s">
        <v>26</v>
      </c>
      <c r="C29" s="90"/>
      <c r="D29" s="90"/>
      <c r="E29" s="75">
        <v>160</v>
      </c>
      <c r="F29" s="35"/>
      <c r="G29" s="73">
        <f t="shared" si="0"/>
        <v>0</v>
      </c>
      <c r="H29" s="74">
        <v>75015</v>
      </c>
      <c r="I29" s="90" t="s">
        <v>90</v>
      </c>
      <c r="J29" s="119"/>
      <c r="K29" s="119"/>
      <c r="L29" s="75">
        <v>160</v>
      </c>
      <c r="M29" s="35"/>
      <c r="N29" s="33">
        <f t="shared" si="1"/>
        <v>0</v>
      </c>
      <c r="O29" s="18"/>
      <c r="P29" s="20"/>
      <c r="Q29" s="19"/>
    </row>
    <row r="30" spans="1:17" s="16" customFormat="1" ht="28.5" customHeight="1">
      <c r="A30" s="77">
        <v>9050</v>
      </c>
      <c r="B30" s="90" t="s">
        <v>43</v>
      </c>
      <c r="C30" s="90"/>
      <c r="D30" s="90"/>
      <c r="E30" s="75">
        <v>145</v>
      </c>
      <c r="F30" s="35"/>
      <c r="G30" s="73">
        <f t="shared" si="0"/>
        <v>0</v>
      </c>
      <c r="H30" s="78">
        <v>26618</v>
      </c>
      <c r="I30" s="90" t="s">
        <v>91</v>
      </c>
      <c r="J30" s="119"/>
      <c r="K30" s="119"/>
      <c r="L30" s="86">
        <v>150</v>
      </c>
      <c r="M30" s="35"/>
      <c r="N30" s="33">
        <f t="shared" si="1"/>
        <v>0</v>
      </c>
      <c r="O30" s="18"/>
      <c r="P30" s="20"/>
      <c r="Q30" s="19"/>
    </row>
    <row r="31" spans="1:17" s="16" customFormat="1" ht="28.5" customHeight="1">
      <c r="A31" s="74">
        <v>80038</v>
      </c>
      <c r="B31" s="90" t="s">
        <v>27</v>
      </c>
      <c r="C31" s="90"/>
      <c r="D31" s="90"/>
      <c r="E31" s="75">
        <v>160</v>
      </c>
      <c r="F31" s="35"/>
      <c r="G31" s="73">
        <f t="shared" si="0"/>
        <v>0</v>
      </c>
      <c r="H31" s="74">
        <v>39534</v>
      </c>
      <c r="I31" s="90" t="s">
        <v>92</v>
      </c>
      <c r="J31" s="119"/>
      <c r="K31" s="119"/>
      <c r="L31" s="75">
        <v>160</v>
      </c>
      <c r="M31" s="35"/>
      <c r="N31" s="33">
        <f t="shared" si="1"/>
        <v>0</v>
      </c>
      <c r="O31" s="18"/>
      <c r="P31" s="20"/>
      <c r="Q31" s="19"/>
    </row>
    <row r="32" spans="1:17" s="16" customFormat="1" ht="28.5" customHeight="1">
      <c r="A32" s="74">
        <v>80076</v>
      </c>
      <c r="B32" s="90" t="s">
        <v>59</v>
      </c>
      <c r="C32" s="90"/>
      <c r="D32" s="90"/>
      <c r="E32" s="75">
        <v>160</v>
      </c>
      <c r="F32" s="35"/>
      <c r="G32" s="73">
        <f t="shared" si="0"/>
        <v>0</v>
      </c>
      <c r="H32" s="74">
        <v>39551</v>
      </c>
      <c r="I32" s="90" t="s">
        <v>93</v>
      </c>
      <c r="J32" s="119"/>
      <c r="K32" s="119"/>
      <c r="L32" s="75">
        <v>160</v>
      </c>
      <c r="M32" s="35"/>
      <c r="N32" s="33">
        <f t="shared" si="1"/>
        <v>0</v>
      </c>
      <c r="O32" s="18"/>
      <c r="P32" s="20"/>
      <c r="Q32" s="19"/>
    </row>
    <row r="33" spans="1:17" s="16" customFormat="1" ht="28.5" customHeight="1">
      <c r="A33" s="77">
        <v>80039</v>
      </c>
      <c r="B33" s="90" t="s">
        <v>44</v>
      </c>
      <c r="C33" s="90"/>
      <c r="D33" s="90"/>
      <c r="E33" s="75">
        <v>160</v>
      </c>
      <c r="F33" s="35"/>
      <c r="G33" s="73">
        <f t="shared" si="0"/>
        <v>0</v>
      </c>
      <c r="H33" s="77">
        <v>9051</v>
      </c>
      <c r="I33" s="90" t="s">
        <v>94</v>
      </c>
      <c r="J33" s="119"/>
      <c r="K33" s="119"/>
      <c r="L33" s="75">
        <v>145</v>
      </c>
      <c r="M33" s="35"/>
      <c r="N33" s="33">
        <f t="shared" si="1"/>
        <v>0</v>
      </c>
      <c r="O33" s="18"/>
      <c r="P33" s="20"/>
      <c r="Q33" s="19"/>
    </row>
    <row r="34" spans="1:17" s="16" customFormat="1" ht="28.5" customHeight="1">
      <c r="A34" s="78">
        <v>80063</v>
      </c>
      <c r="B34" s="90" t="s">
        <v>18</v>
      </c>
      <c r="C34" s="90"/>
      <c r="D34" s="90"/>
      <c r="E34" s="75">
        <v>160</v>
      </c>
      <c r="F34" s="35"/>
      <c r="G34" s="73">
        <f t="shared" si="0"/>
        <v>0</v>
      </c>
      <c r="H34" s="77">
        <v>9078</v>
      </c>
      <c r="I34" s="90" t="s">
        <v>61</v>
      </c>
      <c r="J34" s="119"/>
      <c r="K34" s="119"/>
      <c r="L34" s="75">
        <v>145</v>
      </c>
      <c r="M34" s="35"/>
      <c r="N34" s="33">
        <f t="shared" si="1"/>
        <v>0</v>
      </c>
      <c r="O34" s="18"/>
      <c r="P34" s="20"/>
      <c r="Q34" s="19"/>
    </row>
    <row r="35" spans="1:17" s="16" customFormat="1" ht="28.5" customHeight="1">
      <c r="A35" s="77">
        <v>26636</v>
      </c>
      <c r="B35" s="90" t="s">
        <v>78</v>
      </c>
      <c r="C35" s="90"/>
      <c r="D35" s="90"/>
      <c r="E35" s="75">
        <v>160</v>
      </c>
      <c r="F35" s="35"/>
      <c r="G35" s="73">
        <f t="shared" si="0"/>
        <v>0</v>
      </c>
      <c r="H35" s="77">
        <v>9081</v>
      </c>
      <c r="I35" s="90" t="s">
        <v>95</v>
      </c>
      <c r="J35" s="119"/>
      <c r="K35" s="119"/>
      <c r="L35" s="75">
        <v>145</v>
      </c>
      <c r="M35" s="35"/>
      <c r="N35" s="33">
        <f t="shared" si="1"/>
        <v>0</v>
      </c>
      <c r="O35" s="18"/>
      <c r="P35" s="20"/>
      <c r="Q35" s="19"/>
    </row>
    <row r="36" spans="1:17" s="16" customFormat="1" ht="28.5" customHeight="1">
      <c r="A36" s="74">
        <v>26537</v>
      </c>
      <c r="B36" s="90" t="s">
        <v>79</v>
      </c>
      <c r="C36" s="90"/>
      <c r="D36" s="90"/>
      <c r="E36" s="75">
        <v>160</v>
      </c>
      <c r="F36" s="35"/>
      <c r="G36" s="73">
        <f t="shared" si="0"/>
        <v>0</v>
      </c>
      <c r="H36" s="74">
        <v>80087</v>
      </c>
      <c r="I36" s="90" t="s">
        <v>96</v>
      </c>
      <c r="J36" s="119"/>
      <c r="K36" s="119"/>
      <c r="L36" s="75">
        <v>240</v>
      </c>
      <c r="M36" s="35"/>
      <c r="N36" s="33">
        <f t="shared" si="1"/>
        <v>0</v>
      </c>
      <c r="O36" s="18"/>
      <c r="P36" s="20"/>
      <c r="Q36" s="19"/>
    </row>
    <row r="37" spans="1:17" s="16" customFormat="1" ht="28.5" customHeight="1">
      <c r="A37" s="74">
        <v>26565</v>
      </c>
      <c r="B37" s="90" t="s">
        <v>60</v>
      </c>
      <c r="C37" s="90"/>
      <c r="D37" s="90"/>
      <c r="E37" s="75">
        <v>160</v>
      </c>
      <c r="F37" s="35"/>
      <c r="G37" s="73">
        <f t="shared" si="0"/>
        <v>0</v>
      </c>
      <c r="H37" s="74">
        <v>63516</v>
      </c>
      <c r="I37" s="90" t="s">
        <v>97</v>
      </c>
      <c r="J37" s="119"/>
      <c r="K37" s="119"/>
      <c r="L37" s="83">
        <v>200</v>
      </c>
      <c r="M37" s="35"/>
      <c r="N37" s="33">
        <f t="shared" si="1"/>
        <v>0</v>
      </c>
      <c r="O37" s="18"/>
      <c r="P37" s="20"/>
      <c r="Q37" s="19"/>
    </row>
    <row r="38" spans="1:17" s="16" customFormat="1" ht="28.5" customHeight="1">
      <c r="A38" s="77">
        <v>80026</v>
      </c>
      <c r="B38" s="90" t="s">
        <v>19</v>
      </c>
      <c r="C38" s="90"/>
      <c r="D38" s="90"/>
      <c r="E38" s="75">
        <v>145</v>
      </c>
      <c r="F38" s="35"/>
      <c r="G38" s="73">
        <f t="shared" si="0"/>
        <v>0</v>
      </c>
      <c r="H38" s="78">
        <v>26627</v>
      </c>
      <c r="I38" s="90" t="s">
        <v>141</v>
      </c>
      <c r="J38" s="119"/>
      <c r="K38" s="119"/>
      <c r="L38" s="75">
        <v>185</v>
      </c>
      <c r="M38" s="35"/>
      <c r="N38" s="33">
        <f t="shared" si="1"/>
        <v>0</v>
      </c>
      <c r="O38" s="18"/>
      <c r="P38" s="20"/>
      <c r="Q38" s="19"/>
    </row>
    <row r="39" spans="1:17" s="16" customFormat="1" ht="28.5" customHeight="1">
      <c r="A39" s="77">
        <v>26633</v>
      </c>
      <c r="B39" s="90" t="s">
        <v>80</v>
      </c>
      <c r="C39" s="90"/>
      <c r="D39" s="90"/>
      <c r="E39" s="75">
        <v>200</v>
      </c>
      <c r="F39" s="35"/>
      <c r="G39" s="73">
        <f t="shared" si="0"/>
        <v>0</v>
      </c>
      <c r="H39" s="74">
        <v>80065</v>
      </c>
      <c r="I39" s="90" t="s">
        <v>48</v>
      </c>
      <c r="J39" s="119"/>
      <c r="K39" s="119"/>
      <c r="L39" s="79">
        <v>160</v>
      </c>
      <c r="M39" s="35"/>
      <c r="N39" s="33">
        <f t="shared" si="1"/>
        <v>0</v>
      </c>
      <c r="O39" s="18"/>
      <c r="P39" s="20"/>
      <c r="Q39" s="19"/>
    </row>
    <row r="40" spans="1:17" s="16" customFormat="1" ht="28.5" customHeight="1">
      <c r="A40" s="77">
        <v>80048</v>
      </c>
      <c r="B40" s="90" t="s">
        <v>81</v>
      </c>
      <c r="C40" s="90"/>
      <c r="D40" s="90"/>
      <c r="E40" s="75">
        <v>160</v>
      </c>
      <c r="F40" s="35"/>
      <c r="G40" s="73">
        <f t="shared" si="0"/>
        <v>0</v>
      </c>
      <c r="H40" s="74">
        <v>80085</v>
      </c>
      <c r="I40" s="90" t="s">
        <v>98</v>
      </c>
      <c r="J40" s="119"/>
      <c r="K40" s="119"/>
      <c r="L40" s="79">
        <v>160</v>
      </c>
      <c r="M40" s="35"/>
      <c r="N40" s="33">
        <f t="shared" si="1"/>
        <v>0</v>
      </c>
      <c r="O40" s="18"/>
      <c r="P40" s="20"/>
      <c r="Q40" s="19"/>
    </row>
    <row r="41" spans="1:17" s="16" customFormat="1" ht="28.5" customHeight="1">
      <c r="A41" s="74" t="s">
        <v>82</v>
      </c>
      <c r="B41" s="90" t="s">
        <v>83</v>
      </c>
      <c r="C41" s="90"/>
      <c r="D41" s="90"/>
      <c r="E41" s="75">
        <v>160</v>
      </c>
      <c r="F41" s="35"/>
      <c r="G41" s="73">
        <f t="shared" si="0"/>
        <v>0</v>
      </c>
      <c r="H41" s="77">
        <v>26647</v>
      </c>
      <c r="I41" s="90" t="s">
        <v>99</v>
      </c>
      <c r="J41" s="119"/>
      <c r="K41" s="119"/>
      <c r="L41" s="75">
        <v>120</v>
      </c>
      <c r="M41" s="35"/>
      <c r="N41" s="33">
        <f t="shared" si="1"/>
        <v>0</v>
      </c>
      <c r="O41" s="18"/>
      <c r="P41" s="20"/>
      <c r="Q41" s="19"/>
    </row>
    <row r="42" spans="1:14" s="10" customFormat="1" ht="30.75" customHeight="1" thickBot="1">
      <c r="A42" s="16"/>
      <c r="B42" s="16"/>
      <c r="C42" s="16"/>
      <c r="D42" s="16"/>
      <c r="E42" s="16"/>
      <c r="G42" s="36">
        <f>SUM(G15:G41)</f>
        <v>0</v>
      </c>
      <c r="N42" s="34">
        <f>SUM(N15:N41)</f>
        <v>0</v>
      </c>
    </row>
    <row r="43" spans="1:14" s="10" customFormat="1" ht="37.5" customHeight="1" thickBot="1">
      <c r="A43" s="81" t="s">
        <v>2</v>
      </c>
      <c r="B43" s="125" t="s">
        <v>3</v>
      </c>
      <c r="C43" s="126"/>
      <c r="D43" s="127"/>
      <c r="E43" s="82" t="s">
        <v>1</v>
      </c>
      <c r="F43" s="22" t="s">
        <v>0</v>
      </c>
      <c r="G43" s="36" t="e">
        <f aca="true" t="shared" si="2" ref="G43:G70">E43*F43</f>
        <v>#VALUE!</v>
      </c>
      <c r="H43" s="71" t="s">
        <v>2</v>
      </c>
      <c r="I43" s="120" t="s">
        <v>3</v>
      </c>
      <c r="J43" s="121"/>
      <c r="K43" s="122"/>
      <c r="L43" s="72" t="s">
        <v>1</v>
      </c>
      <c r="M43" s="22" t="s">
        <v>0</v>
      </c>
      <c r="N43" s="34">
        <f>SUM(N15:N35)</f>
        <v>0</v>
      </c>
    </row>
    <row r="44" spans="1:17" s="16" customFormat="1" ht="28.5" customHeight="1">
      <c r="A44" s="74" t="s">
        <v>28</v>
      </c>
      <c r="B44" s="90" t="s">
        <v>33</v>
      </c>
      <c r="C44" s="90"/>
      <c r="D44" s="90"/>
      <c r="E44" s="83">
        <v>200</v>
      </c>
      <c r="F44" s="35"/>
      <c r="G44" s="73">
        <f t="shared" si="2"/>
        <v>0</v>
      </c>
      <c r="H44" s="77">
        <v>9079</v>
      </c>
      <c r="I44" s="87" t="s">
        <v>116</v>
      </c>
      <c r="J44" s="88"/>
      <c r="K44" s="89"/>
      <c r="L44" s="75">
        <v>145</v>
      </c>
      <c r="M44" s="35"/>
      <c r="N44" s="33">
        <f>L44*M44</f>
        <v>0</v>
      </c>
      <c r="O44" s="18"/>
      <c r="P44" s="20"/>
      <c r="Q44" s="19"/>
    </row>
    <row r="45" spans="1:17" s="16" customFormat="1" ht="28.5" customHeight="1">
      <c r="A45" s="74" t="s">
        <v>20</v>
      </c>
      <c r="B45" s="90" t="s">
        <v>22</v>
      </c>
      <c r="C45" s="90"/>
      <c r="D45" s="90"/>
      <c r="E45" s="83">
        <v>200</v>
      </c>
      <c r="F45" s="35"/>
      <c r="G45" s="73">
        <f t="shared" si="2"/>
        <v>0</v>
      </c>
      <c r="H45" s="74" t="s">
        <v>117</v>
      </c>
      <c r="I45" s="87" t="s">
        <v>118</v>
      </c>
      <c r="J45" s="88"/>
      <c r="K45" s="89"/>
      <c r="L45" s="75">
        <v>200</v>
      </c>
      <c r="M45" s="35"/>
      <c r="N45" s="33">
        <f aca="true" t="shared" si="3" ref="N45:N70">L45*M45</f>
        <v>0</v>
      </c>
      <c r="O45" s="18"/>
      <c r="P45" s="20"/>
      <c r="Q45" s="19"/>
    </row>
    <row r="46" spans="1:17" s="16" customFormat="1" ht="28.5" customHeight="1">
      <c r="A46" s="74">
        <v>63011</v>
      </c>
      <c r="B46" s="90" t="s">
        <v>100</v>
      </c>
      <c r="C46" s="90"/>
      <c r="D46" s="90"/>
      <c r="E46" s="75">
        <v>200</v>
      </c>
      <c r="F46" s="35"/>
      <c r="G46" s="73">
        <f t="shared" si="2"/>
        <v>0</v>
      </c>
      <c r="H46" s="74">
        <v>26635</v>
      </c>
      <c r="I46" s="87" t="s">
        <v>119</v>
      </c>
      <c r="J46" s="88"/>
      <c r="K46" s="89"/>
      <c r="L46" s="75">
        <v>160</v>
      </c>
      <c r="M46" s="35"/>
      <c r="N46" s="33">
        <f t="shared" si="3"/>
        <v>0</v>
      </c>
      <c r="O46" s="18"/>
      <c r="P46" s="20"/>
      <c r="Q46" s="19"/>
    </row>
    <row r="47" spans="1:17" s="16" customFormat="1" ht="28.5" customHeight="1">
      <c r="A47" s="74">
        <v>2908</v>
      </c>
      <c r="B47" s="90" t="s">
        <v>62</v>
      </c>
      <c r="C47" s="90"/>
      <c r="D47" s="90"/>
      <c r="E47" s="75">
        <v>110</v>
      </c>
      <c r="F47" s="35"/>
      <c r="G47" s="73">
        <f t="shared" si="2"/>
        <v>0</v>
      </c>
      <c r="H47" s="74">
        <v>3493</v>
      </c>
      <c r="I47" s="87" t="s">
        <v>120</v>
      </c>
      <c r="J47" s="88"/>
      <c r="K47" s="89"/>
      <c r="L47" s="75">
        <v>230</v>
      </c>
      <c r="M47" s="35"/>
      <c r="N47" s="33">
        <f t="shared" si="3"/>
        <v>0</v>
      </c>
      <c r="O47" s="18"/>
      <c r="P47" s="20"/>
      <c r="Q47" s="19"/>
    </row>
    <row r="48" spans="1:17" s="16" customFormat="1" ht="28.5" customHeight="1">
      <c r="A48" s="74">
        <v>80009</v>
      </c>
      <c r="B48" s="90" t="s">
        <v>34</v>
      </c>
      <c r="C48" s="90"/>
      <c r="D48" s="90"/>
      <c r="E48" s="75">
        <v>120</v>
      </c>
      <c r="F48" s="35"/>
      <c r="G48" s="73">
        <f t="shared" si="2"/>
        <v>0</v>
      </c>
      <c r="H48" s="74">
        <v>26645</v>
      </c>
      <c r="I48" s="87" t="s">
        <v>121</v>
      </c>
      <c r="J48" s="88"/>
      <c r="K48" s="89"/>
      <c r="L48" s="75">
        <v>240</v>
      </c>
      <c r="M48" s="35"/>
      <c r="N48" s="33">
        <f t="shared" si="3"/>
        <v>0</v>
      </c>
      <c r="O48" s="18"/>
      <c r="P48" s="20"/>
      <c r="Q48" s="19"/>
    </row>
    <row r="49" spans="1:17" s="16" customFormat="1" ht="28.5" customHeight="1">
      <c r="A49" s="74">
        <v>6571</v>
      </c>
      <c r="B49" s="90" t="s">
        <v>101</v>
      </c>
      <c r="C49" s="90"/>
      <c r="D49" s="90"/>
      <c r="E49" s="75">
        <v>160</v>
      </c>
      <c r="F49" s="35"/>
      <c r="G49" s="73">
        <f t="shared" si="2"/>
        <v>0</v>
      </c>
      <c r="H49" s="74">
        <v>9052</v>
      </c>
      <c r="I49" s="87" t="s">
        <v>15</v>
      </c>
      <c r="J49" s="88"/>
      <c r="K49" s="89"/>
      <c r="L49" s="75">
        <v>145</v>
      </c>
      <c r="M49" s="35"/>
      <c r="N49" s="33">
        <f t="shared" si="3"/>
        <v>0</v>
      </c>
      <c r="O49" s="18"/>
      <c r="P49" s="20"/>
      <c r="Q49" s="19"/>
    </row>
    <row r="50" spans="1:17" s="16" customFormat="1" ht="28.5" customHeight="1">
      <c r="A50" s="74" t="s">
        <v>102</v>
      </c>
      <c r="B50" s="90" t="s">
        <v>103</v>
      </c>
      <c r="C50" s="90"/>
      <c r="D50" s="90"/>
      <c r="E50" s="83">
        <v>200</v>
      </c>
      <c r="F50" s="35"/>
      <c r="G50" s="73">
        <f t="shared" si="2"/>
        <v>0</v>
      </c>
      <c r="H50" s="74">
        <v>26634</v>
      </c>
      <c r="I50" s="87" t="s">
        <v>139</v>
      </c>
      <c r="J50" s="88"/>
      <c r="K50" s="89"/>
      <c r="L50" s="75">
        <v>145</v>
      </c>
      <c r="M50" s="35"/>
      <c r="N50" s="33">
        <f t="shared" si="3"/>
        <v>0</v>
      </c>
      <c r="O50" s="18"/>
      <c r="P50" s="20"/>
      <c r="Q50" s="19"/>
    </row>
    <row r="51" spans="1:17" s="16" customFormat="1" ht="28.5" customHeight="1">
      <c r="A51" s="74">
        <v>63517</v>
      </c>
      <c r="B51" s="90" t="s">
        <v>49</v>
      </c>
      <c r="C51" s="90"/>
      <c r="D51" s="90"/>
      <c r="E51" s="75">
        <v>160</v>
      </c>
      <c r="F51" s="35"/>
      <c r="G51" s="73">
        <f t="shared" si="2"/>
        <v>0</v>
      </c>
      <c r="H51" s="74">
        <v>80014</v>
      </c>
      <c r="I51" s="87" t="s">
        <v>23</v>
      </c>
      <c r="J51" s="88"/>
      <c r="K51" s="89"/>
      <c r="L51" s="75">
        <v>200</v>
      </c>
      <c r="M51" s="35"/>
      <c r="N51" s="33">
        <f t="shared" si="3"/>
        <v>0</v>
      </c>
      <c r="O51" s="18"/>
      <c r="P51" s="20"/>
      <c r="Q51" s="19"/>
    </row>
    <row r="52" spans="1:17" s="16" customFormat="1" ht="28.5" customHeight="1">
      <c r="A52" s="74">
        <v>9101</v>
      </c>
      <c r="B52" s="90" t="s">
        <v>50</v>
      </c>
      <c r="C52" s="90"/>
      <c r="D52" s="90"/>
      <c r="E52" s="79">
        <v>125</v>
      </c>
      <c r="F52" s="35"/>
      <c r="G52" s="73">
        <f t="shared" si="2"/>
        <v>0</v>
      </c>
      <c r="H52" s="74">
        <v>9076</v>
      </c>
      <c r="I52" s="87" t="s">
        <v>65</v>
      </c>
      <c r="J52" s="88"/>
      <c r="K52" s="89"/>
      <c r="L52" s="75">
        <v>145</v>
      </c>
      <c r="M52" s="35"/>
      <c r="N52" s="33">
        <f t="shared" si="3"/>
        <v>0</v>
      </c>
      <c r="O52" s="18"/>
      <c r="P52" s="20"/>
      <c r="Q52" s="19"/>
    </row>
    <row r="53" spans="1:17" s="16" customFormat="1" ht="28.5" customHeight="1">
      <c r="A53" s="74" t="s">
        <v>104</v>
      </c>
      <c r="B53" s="90" t="s">
        <v>105</v>
      </c>
      <c r="C53" s="90"/>
      <c r="D53" s="90"/>
      <c r="E53" s="83">
        <v>200</v>
      </c>
      <c r="F53" s="35"/>
      <c r="G53" s="73">
        <f t="shared" si="2"/>
        <v>0</v>
      </c>
      <c r="H53" s="74">
        <v>63024</v>
      </c>
      <c r="I53" s="87" t="s">
        <v>122</v>
      </c>
      <c r="J53" s="88"/>
      <c r="K53" s="89"/>
      <c r="L53" s="75">
        <v>160</v>
      </c>
      <c r="M53" s="35"/>
      <c r="N53" s="33">
        <f t="shared" si="3"/>
        <v>0</v>
      </c>
      <c r="O53" s="18"/>
      <c r="P53" s="20"/>
      <c r="Q53" s="19"/>
    </row>
    <row r="54" spans="1:17" s="16" customFormat="1" ht="28.5" customHeight="1">
      <c r="A54" s="77">
        <v>80027</v>
      </c>
      <c r="B54" s="90" t="s">
        <v>106</v>
      </c>
      <c r="C54" s="90"/>
      <c r="D54" s="90"/>
      <c r="E54" s="75">
        <v>145</v>
      </c>
      <c r="F54" s="35"/>
      <c r="G54" s="73">
        <f t="shared" si="2"/>
        <v>0</v>
      </c>
      <c r="H54" s="74">
        <v>85027</v>
      </c>
      <c r="I54" s="87" t="s">
        <v>123</v>
      </c>
      <c r="J54" s="88"/>
      <c r="K54" s="89"/>
      <c r="L54" s="75">
        <v>320</v>
      </c>
      <c r="M54" s="35"/>
      <c r="N54" s="33">
        <f t="shared" si="3"/>
        <v>0</v>
      </c>
      <c r="O54" s="18"/>
      <c r="P54" s="20"/>
      <c r="Q54" s="19"/>
    </row>
    <row r="55" spans="1:17" s="16" customFormat="1" ht="28.5" customHeight="1">
      <c r="A55" s="77">
        <v>80025</v>
      </c>
      <c r="B55" s="90" t="s">
        <v>35</v>
      </c>
      <c r="C55" s="90"/>
      <c r="D55" s="90"/>
      <c r="E55" s="75">
        <v>145</v>
      </c>
      <c r="F55" s="35"/>
      <c r="G55" s="73">
        <f t="shared" si="2"/>
        <v>0</v>
      </c>
      <c r="H55" s="74">
        <v>26578</v>
      </c>
      <c r="I55" s="87" t="s">
        <v>39</v>
      </c>
      <c r="J55" s="88"/>
      <c r="K55" s="89"/>
      <c r="L55" s="75">
        <v>160</v>
      </c>
      <c r="M55" s="35"/>
      <c r="N55" s="33">
        <f t="shared" si="3"/>
        <v>0</v>
      </c>
      <c r="O55" s="18"/>
      <c r="P55" s="20"/>
      <c r="Q55" s="19"/>
    </row>
    <row r="56" spans="1:17" s="16" customFormat="1" ht="28.5" customHeight="1">
      <c r="A56" s="84">
        <v>26620</v>
      </c>
      <c r="B56" s="90" t="s">
        <v>107</v>
      </c>
      <c r="C56" s="90"/>
      <c r="D56" s="90"/>
      <c r="E56" s="85">
        <v>160</v>
      </c>
      <c r="F56" s="35"/>
      <c r="G56" s="73">
        <f t="shared" si="2"/>
        <v>0</v>
      </c>
      <c r="H56" s="74">
        <v>9053</v>
      </c>
      <c r="I56" s="87" t="s">
        <v>124</v>
      </c>
      <c r="J56" s="88"/>
      <c r="K56" s="89"/>
      <c r="L56" s="75">
        <v>145</v>
      </c>
      <c r="M56" s="35"/>
      <c r="N56" s="33">
        <f t="shared" si="3"/>
        <v>0</v>
      </c>
      <c r="O56" s="18"/>
      <c r="P56" s="20"/>
      <c r="Q56" s="19"/>
    </row>
    <row r="57" spans="1:17" s="16" customFormat="1" ht="28.5" customHeight="1">
      <c r="A57" s="74" t="s">
        <v>108</v>
      </c>
      <c r="B57" s="90" t="s">
        <v>109</v>
      </c>
      <c r="C57" s="90"/>
      <c r="D57" s="90"/>
      <c r="E57" s="75">
        <v>200</v>
      </c>
      <c r="F57" s="35"/>
      <c r="G57" s="73">
        <f t="shared" si="2"/>
        <v>0</v>
      </c>
      <c r="H57" s="74">
        <v>63025</v>
      </c>
      <c r="I57" s="87" t="s">
        <v>125</v>
      </c>
      <c r="J57" s="88"/>
      <c r="K57" s="89"/>
      <c r="L57" s="75">
        <v>240</v>
      </c>
      <c r="M57" s="35"/>
      <c r="N57" s="33">
        <f t="shared" si="3"/>
        <v>0</v>
      </c>
      <c r="O57" s="18"/>
      <c r="P57" s="20"/>
      <c r="Q57" s="19"/>
    </row>
    <row r="58" spans="1:17" s="16" customFormat="1" ht="28.5" customHeight="1">
      <c r="A58" s="74" t="s">
        <v>110</v>
      </c>
      <c r="B58" s="90" t="s">
        <v>111</v>
      </c>
      <c r="C58" s="90"/>
      <c r="D58" s="90"/>
      <c r="E58" s="83">
        <v>200</v>
      </c>
      <c r="F58" s="35"/>
      <c r="G58" s="73">
        <f t="shared" si="2"/>
        <v>0</v>
      </c>
      <c r="H58" s="74">
        <v>9114</v>
      </c>
      <c r="I58" s="87" t="s">
        <v>66</v>
      </c>
      <c r="J58" s="88"/>
      <c r="K58" s="89"/>
      <c r="L58" s="75">
        <v>125</v>
      </c>
      <c r="M58" s="35"/>
      <c r="N58" s="33">
        <f t="shared" si="3"/>
        <v>0</v>
      </c>
      <c r="O58" s="18"/>
      <c r="P58" s="20"/>
      <c r="Q58" s="19"/>
    </row>
    <row r="59" spans="1:17" s="16" customFormat="1" ht="28.5" customHeight="1">
      <c r="A59" s="77">
        <v>80024</v>
      </c>
      <c r="B59" s="90" t="s">
        <v>36</v>
      </c>
      <c r="C59" s="90"/>
      <c r="D59" s="90"/>
      <c r="E59" s="75">
        <v>225</v>
      </c>
      <c r="F59" s="35"/>
      <c r="G59" s="73">
        <f t="shared" si="2"/>
        <v>0</v>
      </c>
      <c r="H59" s="74">
        <v>26623</v>
      </c>
      <c r="I59" s="87" t="s">
        <v>140</v>
      </c>
      <c r="J59" s="88"/>
      <c r="K59" s="89"/>
      <c r="L59" s="75">
        <v>160</v>
      </c>
      <c r="M59" s="35"/>
      <c r="N59" s="33">
        <f t="shared" si="3"/>
        <v>0</v>
      </c>
      <c r="O59" s="18"/>
      <c r="P59" s="20"/>
      <c r="Q59" s="19"/>
    </row>
    <row r="60" spans="1:17" s="16" customFormat="1" ht="28.5" customHeight="1">
      <c r="A60" s="74">
        <v>80054</v>
      </c>
      <c r="B60" s="90" t="s">
        <v>137</v>
      </c>
      <c r="C60" s="90"/>
      <c r="D60" s="90"/>
      <c r="E60" s="75">
        <v>240</v>
      </c>
      <c r="F60" s="35"/>
      <c r="G60" s="73">
        <f t="shared" si="2"/>
        <v>0</v>
      </c>
      <c r="H60" s="74">
        <v>80050</v>
      </c>
      <c r="I60" s="87" t="s">
        <v>126</v>
      </c>
      <c r="J60" s="88"/>
      <c r="K60" s="89"/>
      <c r="L60" s="75">
        <v>145</v>
      </c>
      <c r="M60" s="35"/>
      <c r="N60" s="33">
        <f t="shared" si="3"/>
        <v>0</v>
      </c>
      <c r="O60" s="18"/>
      <c r="P60" s="20"/>
      <c r="Q60" s="19"/>
    </row>
    <row r="61" spans="1:17" s="16" customFormat="1" ht="28.5" customHeight="1">
      <c r="A61" s="74">
        <v>9059</v>
      </c>
      <c r="B61" s="90" t="s">
        <v>37</v>
      </c>
      <c r="C61" s="90"/>
      <c r="D61" s="90"/>
      <c r="E61" s="75">
        <v>160</v>
      </c>
      <c r="F61" s="35"/>
      <c r="G61" s="73">
        <f t="shared" si="2"/>
        <v>0</v>
      </c>
      <c r="H61" s="74">
        <v>9049</v>
      </c>
      <c r="I61" s="87" t="s">
        <v>127</v>
      </c>
      <c r="J61" s="88"/>
      <c r="K61" s="89"/>
      <c r="L61" s="75">
        <v>145</v>
      </c>
      <c r="M61" s="35"/>
      <c r="N61" s="33">
        <f t="shared" si="3"/>
        <v>0</v>
      </c>
      <c r="O61" s="18"/>
      <c r="P61" s="20"/>
      <c r="Q61" s="19"/>
    </row>
    <row r="62" spans="1:17" s="16" customFormat="1" ht="28.5" customHeight="1">
      <c r="A62" s="74">
        <v>9027</v>
      </c>
      <c r="B62" s="87" t="s">
        <v>63</v>
      </c>
      <c r="C62" s="88"/>
      <c r="D62" s="89"/>
      <c r="E62" s="75">
        <v>160</v>
      </c>
      <c r="F62" s="35"/>
      <c r="G62" s="73">
        <f t="shared" si="2"/>
        <v>0</v>
      </c>
      <c r="H62" s="74">
        <v>80031</v>
      </c>
      <c r="I62" s="87" t="s">
        <v>128</v>
      </c>
      <c r="J62" s="88"/>
      <c r="K62" s="89"/>
      <c r="L62" s="75">
        <v>125</v>
      </c>
      <c r="M62" s="35"/>
      <c r="N62" s="33">
        <f t="shared" si="3"/>
        <v>0</v>
      </c>
      <c r="O62" s="18"/>
      <c r="P62" s="20"/>
      <c r="Q62" s="19"/>
    </row>
    <row r="63" spans="1:17" s="16" customFormat="1" ht="28.5" customHeight="1">
      <c r="A63" s="74">
        <v>9048</v>
      </c>
      <c r="B63" s="87" t="s">
        <v>112</v>
      </c>
      <c r="C63" s="88"/>
      <c r="D63" s="89"/>
      <c r="E63" s="75">
        <v>160</v>
      </c>
      <c r="F63" s="35"/>
      <c r="G63" s="73">
        <f t="shared" si="2"/>
        <v>0</v>
      </c>
      <c r="H63" s="74">
        <v>9096</v>
      </c>
      <c r="I63" s="87" t="s">
        <v>129</v>
      </c>
      <c r="J63" s="88"/>
      <c r="K63" s="89"/>
      <c r="L63" s="75">
        <v>120</v>
      </c>
      <c r="M63" s="35"/>
      <c r="N63" s="33">
        <f t="shared" si="3"/>
        <v>0</v>
      </c>
      <c r="O63" s="18"/>
      <c r="P63" s="20"/>
      <c r="Q63" s="19"/>
    </row>
    <row r="64" spans="1:17" s="16" customFormat="1" ht="28.5" customHeight="1">
      <c r="A64" s="74">
        <v>9160</v>
      </c>
      <c r="B64" s="87" t="s">
        <v>52</v>
      </c>
      <c r="C64" s="88"/>
      <c r="D64" s="89"/>
      <c r="E64" s="75">
        <v>160</v>
      </c>
      <c r="F64" s="35"/>
      <c r="G64" s="73">
        <f t="shared" si="2"/>
        <v>0</v>
      </c>
      <c r="H64" s="74">
        <v>80042</v>
      </c>
      <c r="I64" s="87" t="s">
        <v>130</v>
      </c>
      <c r="J64" s="88"/>
      <c r="K64" s="89"/>
      <c r="L64" s="75">
        <v>120</v>
      </c>
      <c r="M64" s="35"/>
      <c r="N64" s="33">
        <f t="shared" si="3"/>
        <v>0</v>
      </c>
      <c r="O64" s="18"/>
      <c r="P64" s="20"/>
      <c r="Q64" s="19"/>
    </row>
    <row r="65" spans="1:17" s="16" customFormat="1" ht="28.5" customHeight="1">
      <c r="A65" s="74">
        <v>9047</v>
      </c>
      <c r="B65" s="87" t="s">
        <v>53</v>
      </c>
      <c r="C65" s="88"/>
      <c r="D65" s="89"/>
      <c r="E65" s="75">
        <v>160</v>
      </c>
      <c r="F65" s="35"/>
      <c r="G65" s="73">
        <f t="shared" si="2"/>
        <v>0</v>
      </c>
      <c r="H65" s="74">
        <v>80086</v>
      </c>
      <c r="I65" s="87" t="s">
        <v>51</v>
      </c>
      <c r="J65" s="88"/>
      <c r="K65" s="89"/>
      <c r="L65" s="75">
        <v>120</v>
      </c>
      <c r="M65" s="35"/>
      <c r="N65" s="33">
        <f t="shared" si="3"/>
        <v>0</v>
      </c>
      <c r="O65" s="18"/>
      <c r="P65" s="20"/>
      <c r="Q65" s="19"/>
    </row>
    <row r="66" spans="1:17" s="16" customFormat="1" ht="28.5" customHeight="1">
      <c r="A66" s="74">
        <v>9029</v>
      </c>
      <c r="B66" s="87" t="s">
        <v>38</v>
      </c>
      <c r="C66" s="88"/>
      <c r="D66" s="89"/>
      <c r="E66" s="75">
        <v>160</v>
      </c>
      <c r="F66" s="35"/>
      <c r="G66" s="73">
        <f t="shared" si="2"/>
        <v>0</v>
      </c>
      <c r="H66" s="74">
        <v>80074</v>
      </c>
      <c r="I66" s="87" t="s">
        <v>131</v>
      </c>
      <c r="J66" s="88"/>
      <c r="K66" s="89"/>
      <c r="L66" s="75">
        <v>120</v>
      </c>
      <c r="M66" s="35"/>
      <c r="N66" s="33">
        <f t="shared" si="3"/>
        <v>0</v>
      </c>
      <c r="O66" s="18"/>
      <c r="P66" s="20"/>
      <c r="Q66" s="19"/>
    </row>
    <row r="67" spans="1:17" s="16" customFormat="1" ht="28.5" customHeight="1">
      <c r="A67" s="74">
        <v>9162</v>
      </c>
      <c r="B67" s="87" t="s">
        <v>54</v>
      </c>
      <c r="C67" s="88"/>
      <c r="D67" s="89"/>
      <c r="E67" s="75">
        <v>160</v>
      </c>
      <c r="F67" s="35"/>
      <c r="G67" s="73">
        <f t="shared" si="2"/>
        <v>0</v>
      </c>
      <c r="H67" s="74">
        <v>80080</v>
      </c>
      <c r="I67" s="87" t="s">
        <v>132</v>
      </c>
      <c r="J67" s="88"/>
      <c r="K67" s="89"/>
      <c r="L67" s="75">
        <v>160</v>
      </c>
      <c r="M67" s="35"/>
      <c r="N67" s="33">
        <f t="shared" si="3"/>
        <v>0</v>
      </c>
      <c r="O67" s="18"/>
      <c r="P67" s="20"/>
      <c r="Q67" s="19"/>
    </row>
    <row r="68" spans="1:17" s="16" customFormat="1" ht="28.5" customHeight="1">
      <c r="A68" s="74" t="s">
        <v>138</v>
      </c>
      <c r="B68" s="87" t="s">
        <v>113</v>
      </c>
      <c r="C68" s="88"/>
      <c r="D68" s="89"/>
      <c r="E68" s="75">
        <v>200</v>
      </c>
      <c r="F68" s="35"/>
      <c r="G68" s="73">
        <f t="shared" si="2"/>
        <v>0</v>
      </c>
      <c r="H68" s="74">
        <v>80061</v>
      </c>
      <c r="I68" s="87" t="s">
        <v>133</v>
      </c>
      <c r="J68" s="88"/>
      <c r="K68" s="89"/>
      <c r="L68" s="75">
        <v>120</v>
      </c>
      <c r="M68" s="35"/>
      <c r="N68" s="33">
        <f t="shared" si="3"/>
        <v>0</v>
      </c>
      <c r="O68" s="18"/>
      <c r="P68" s="20"/>
      <c r="Q68" s="19"/>
    </row>
    <row r="69" spans="1:17" s="16" customFormat="1" ht="28.5" customHeight="1">
      <c r="A69" s="74" t="s">
        <v>114</v>
      </c>
      <c r="B69" s="87" t="s">
        <v>115</v>
      </c>
      <c r="C69" s="88"/>
      <c r="D69" s="89"/>
      <c r="E69" s="75">
        <v>280</v>
      </c>
      <c r="F69" s="35"/>
      <c r="G69" s="73">
        <f t="shared" si="2"/>
        <v>0</v>
      </c>
      <c r="H69" s="74">
        <v>85050</v>
      </c>
      <c r="I69" s="87" t="s">
        <v>134</v>
      </c>
      <c r="J69" s="88"/>
      <c r="K69" s="89"/>
      <c r="L69" s="75">
        <v>280</v>
      </c>
      <c r="M69" s="35"/>
      <c r="N69" s="33">
        <f t="shared" si="3"/>
        <v>0</v>
      </c>
      <c r="O69" s="18"/>
      <c r="P69" s="20"/>
      <c r="Q69" s="19"/>
    </row>
    <row r="70" spans="1:17" s="16" customFormat="1" ht="28.5" customHeight="1" thickBot="1">
      <c r="A70" s="74">
        <v>80059</v>
      </c>
      <c r="B70" s="87" t="s">
        <v>64</v>
      </c>
      <c r="C70" s="88"/>
      <c r="D70" s="89"/>
      <c r="E70" s="75">
        <v>120</v>
      </c>
      <c r="F70" s="35"/>
      <c r="G70" s="73">
        <f t="shared" si="2"/>
        <v>0</v>
      </c>
      <c r="H70" s="74">
        <v>9149</v>
      </c>
      <c r="I70" s="90" t="s">
        <v>55</v>
      </c>
      <c r="J70" s="90"/>
      <c r="K70" s="90"/>
      <c r="L70" s="75">
        <v>160</v>
      </c>
      <c r="M70" s="35"/>
      <c r="N70" s="33">
        <f t="shared" si="3"/>
        <v>0</v>
      </c>
      <c r="O70" s="18"/>
      <c r="P70" s="20"/>
      <c r="Q70" s="19"/>
    </row>
    <row r="71" spans="1:14" ht="31.5" customHeight="1" thickBot="1">
      <c r="A71" s="5"/>
      <c r="B71" s="5"/>
      <c r="C71" s="6"/>
      <c r="D71" s="6"/>
      <c r="E71" s="7"/>
      <c r="F71" s="6"/>
      <c r="G71" s="26">
        <f>SUM(G44:G70)</f>
        <v>0</v>
      </c>
      <c r="H71" s="67"/>
      <c r="I71" s="96" t="s">
        <v>6</v>
      </c>
      <c r="J71" s="96"/>
      <c r="K71" s="97"/>
      <c r="L71" s="70">
        <f>SUM(N71,G71,G42,N42,L12)</f>
        <v>0</v>
      </c>
      <c r="M71" s="65">
        <f>SUM(M44:M70,F44:F70,M15:M41,F15:F41,K12)</f>
        <v>0</v>
      </c>
      <c r="N71" s="30">
        <f>SUM(N44:N70)</f>
        <v>0</v>
      </c>
    </row>
    <row r="72" spans="1:13" ht="31.5" customHeight="1" thickBot="1">
      <c r="A72" s="5"/>
      <c r="B72" s="5"/>
      <c r="C72" s="6"/>
      <c r="D72" s="6"/>
      <c r="E72" s="7"/>
      <c r="F72" s="6"/>
      <c r="G72" s="27"/>
      <c r="H72" s="5"/>
      <c r="I72" s="5"/>
      <c r="J72" s="5"/>
      <c r="K72" s="5"/>
      <c r="L72" s="5"/>
      <c r="M72" s="5"/>
    </row>
    <row r="73" spans="1:13" ht="31.5" customHeight="1" thickBot="1">
      <c r="A73" s="103" t="s">
        <v>40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5"/>
    </row>
    <row r="74" spans="1:13" ht="51" customHeight="1" thickBot="1">
      <c r="A74" s="17" t="s">
        <v>2</v>
      </c>
      <c r="B74" s="106" t="s">
        <v>3</v>
      </c>
      <c r="C74" s="106"/>
      <c r="D74" s="106"/>
      <c r="E74" s="106"/>
      <c r="F74" s="106"/>
      <c r="G74" s="106"/>
      <c r="H74" s="106"/>
      <c r="I74" s="106"/>
      <c r="J74" s="37" t="s">
        <v>9</v>
      </c>
      <c r="K74" s="37" t="s">
        <v>57</v>
      </c>
      <c r="L74" s="37" t="s">
        <v>0</v>
      </c>
      <c r="M74" s="40" t="s">
        <v>56</v>
      </c>
    </row>
    <row r="75" spans="1:13" ht="38.25" customHeight="1" thickBot="1">
      <c r="A75" s="50"/>
      <c r="B75" s="102"/>
      <c r="C75" s="102"/>
      <c r="D75" s="102"/>
      <c r="E75" s="102"/>
      <c r="F75" s="102"/>
      <c r="G75" s="102"/>
      <c r="H75" s="102"/>
      <c r="I75" s="102"/>
      <c r="J75" s="57"/>
      <c r="K75" s="59">
        <f>J75*0.8</f>
        <v>0</v>
      </c>
      <c r="L75" s="56"/>
      <c r="M75" s="62">
        <f>L75*K75</f>
        <v>0</v>
      </c>
    </row>
    <row r="76" spans="1:13" ht="31.5" customHeight="1" thickBot="1" thickTop="1">
      <c r="A76" s="50"/>
      <c r="B76" s="102"/>
      <c r="C76" s="102"/>
      <c r="D76" s="102"/>
      <c r="E76" s="102"/>
      <c r="F76" s="102"/>
      <c r="G76" s="102"/>
      <c r="H76" s="102"/>
      <c r="I76" s="102"/>
      <c r="J76" s="57"/>
      <c r="K76" s="59">
        <f>J76*0.8</f>
        <v>0</v>
      </c>
      <c r="L76" s="56"/>
      <c r="M76" s="62">
        <f>L76*K76</f>
        <v>0</v>
      </c>
    </row>
    <row r="77" spans="1:13" ht="31.5" customHeight="1" thickBot="1" thickTop="1">
      <c r="A77" s="68"/>
      <c r="B77" s="107"/>
      <c r="C77" s="107"/>
      <c r="D77" s="107"/>
      <c r="E77" s="107"/>
      <c r="F77" s="107"/>
      <c r="G77" s="107"/>
      <c r="H77" s="107"/>
      <c r="I77" s="107"/>
      <c r="J77" s="58"/>
      <c r="K77" s="60">
        <f>J77*0.8</f>
        <v>0</v>
      </c>
      <c r="L77" s="56"/>
      <c r="M77" s="63">
        <f>L77*K77</f>
        <v>0</v>
      </c>
    </row>
    <row r="78" spans="1:13" ht="31.5" customHeight="1" thickBot="1" thickTop="1">
      <c r="A78" s="69"/>
      <c r="B78" s="98" t="s">
        <v>6</v>
      </c>
      <c r="C78" s="99"/>
      <c r="D78" s="99"/>
      <c r="E78" s="99"/>
      <c r="F78" s="99"/>
      <c r="G78" s="99"/>
      <c r="H78" s="99"/>
      <c r="I78" s="99"/>
      <c r="J78" s="99"/>
      <c r="K78" s="100"/>
      <c r="L78" s="61">
        <f>SUM(L75:L77)</f>
        <v>0</v>
      </c>
      <c r="M78" s="64">
        <f>SUM(M75:M77)</f>
        <v>0</v>
      </c>
    </row>
    <row r="79" spans="1:13" ht="31.5" customHeight="1" thickBot="1">
      <c r="A79" s="5"/>
      <c r="B79" s="5"/>
      <c r="C79" s="108"/>
      <c r="D79" s="108"/>
      <c r="E79" s="108"/>
      <c r="F79" s="108"/>
      <c r="G79" s="108"/>
      <c r="H79" s="108"/>
      <c r="I79" s="108"/>
      <c r="J79" s="114"/>
      <c r="K79" s="115"/>
      <c r="L79" s="5"/>
      <c r="M79" s="5"/>
    </row>
    <row r="80" spans="2:13" ht="31.5" customHeight="1">
      <c r="B80" s="5"/>
      <c r="C80" s="21"/>
      <c r="D80" s="21"/>
      <c r="E80" s="112" t="s">
        <v>12</v>
      </c>
      <c r="F80" s="113"/>
      <c r="G80" s="113"/>
      <c r="H80" s="113"/>
      <c r="I80" s="113"/>
      <c r="J80" s="113"/>
      <c r="K80" s="93">
        <f>SUM(L71,M78)</f>
        <v>0</v>
      </c>
      <c r="L80" s="94"/>
      <c r="M80" s="95"/>
    </row>
    <row r="81" spans="5:13" ht="31.5" customHeight="1" thickBot="1">
      <c r="E81" s="109" t="s">
        <v>13</v>
      </c>
      <c r="F81" s="110"/>
      <c r="G81" s="110"/>
      <c r="H81" s="110"/>
      <c r="I81" s="110"/>
      <c r="J81" s="110"/>
      <c r="K81" s="110"/>
      <c r="L81" s="110"/>
      <c r="M81" s="111"/>
    </row>
    <row r="82" spans="5:13" ht="31.5" customHeight="1">
      <c r="E82" s="7"/>
      <c r="F82" s="7"/>
      <c r="G82" s="7"/>
      <c r="H82" s="7"/>
      <c r="I82" s="7"/>
      <c r="J82" s="7"/>
      <c r="K82" s="7"/>
      <c r="L82" s="7"/>
      <c r="M82" s="7"/>
    </row>
    <row r="83" spans="1:13" ht="31.5" customHeight="1">
      <c r="A83" s="101" t="s">
        <v>7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1:13" ht="31.5" customHeight="1">
      <c r="A84" s="101" t="s">
        <v>8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ht="31.5" customHeight="1"/>
    <row r="86" spans="1:13" ht="31.5" customHeight="1">
      <c r="A86" s="91" t="s">
        <v>68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ht="31.5" customHeight="1"/>
    <row r="88" ht="31.5" customHeight="1"/>
    <row r="89" ht="31.5" customHeight="1"/>
  </sheetData>
  <sheetProtection/>
  <mergeCells count="139">
    <mergeCell ref="I61:K61"/>
    <mergeCell ref="I62:K62"/>
    <mergeCell ref="I63:K63"/>
    <mergeCell ref="I64:K64"/>
    <mergeCell ref="I65:K65"/>
    <mergeCell ref="I66:K66"/>
    <mergeCell ref="I55:K55"/>
    <mergeCell ref="I56:K56"/>
    <mergeCell ref="I57:K57"/>
    <mergeCell ref="I58:K58"/>
    <mergeCell ref="I59:K59"/>
    <mergeCell ref="I60:K60"/>
    <mergeCell ref="B67:D67"/>
    <mergeCell ref="B68:D68"/>
    <mergeCell ref="B69:D69"/>
    <mergeCell ref="B70:D70"/>
    <mergeCell ref="I49:K49"/>
    <mergeCell ref="I50:K50"/>
    <mergeCell ref="I51:K51"/>
    <mergeCell ref="I52:K52"/>
    <mergeCell ref="I53:K53"/>
    <mergeCell ref="I54:K54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I45:K45"/>
    <mergeCell ref="I46:K46"/>
    <mergeCell ref="I47:K47"/>
    <mergeCell ref="I48:K48"/>
    <mergeCell ref="B45:D45"/>
    <mergeCell ref="B46:D46"/>
    <mergeCell ref="B47:D47"/>
    <mergeCell ref="B48:D48"/>
    <mergeCell ref="B49:D49"/>
    <mergeCell ref="B50:D50"/>
    <mergeCell ref="I37:K37"/>
    <mergeCell ref="I38:K38"/>
    <mergeCell ref="I39:K39"/>
    <mergeCell ref="I40:K40"/>
    <mergeCell ref="I41:K41"/>
    <mergeCell ref="B44:D44"/>
    <mergeCell ref="I44:K44"/>
    <mergeCell ref="B43:D43"/>
    <mergeCell ref="I43:K43"/>
    <mergeCell ref="B1:L1"/>
    <mergeCell ref="A2:M2"/>
    <mergeCell ref="C7:I7"/>
    <mergeCell ref="A3:I3"/>
    <mergeCell ref="J3:L3"/>
    <mergeCell ref="A4:L4"/>
    <mergeCell ref="C11:I11"/>
    <mergeCell ref="C6:I6"/>
    <mergeCell ref="C8:I8"/>
    <mergeCell ref="I34:K34"/>
    <mergeCell ref="I35:K35"/>
    <mergeCell ref="I36:K36"/>
    <mergeCell ref="C9:I9"/>
    <mergeCell ref="C10:I10"/>
    <mergeCell ref="B14:D14"/>
    <mergeCell ref="I29:K29"/>
    <mergeCell ref="I30:K30"/>
    <mergeCell ref="I31:K31"/>
    <mergeCell ref="I32:K32"/>
    <mergeCell ref="I33:K33"/>
    <mergeCell ref="I14:K14"/>
    <mergeCell ref="I24:K24"/>
    <mergeCell ref="I25:K25"/>
    <mergeCell ref="I26:K26"/>
    <mergeCell ref="I27:K27"/>
    <mergeCell ref="I28:K28"/>
    <mergeCell ref="B37:D37"/>
    <mergeCell ref="B38:D38"/>
    <mergeCell ref="B39:D39"/>
    <mergeCell ref="B40:D40"/>
    <mergeCell ref="B41:D41"/>
    <mergeCell ref="I15:K15"/>
    <mergeCell ref="I16:K16"/>
    <mergeCell ref="I17:K17"/>
    <mergeCell ref="I18:K18"/>
    <mergeCell ref="I19:K19"/>
    <mergeCell ref="C12:J12"/>
    <mergeCell ref="B32:D32"/>
    <mergeCell ref="B33:D33"/>
    <mergeCell ref="B34:D34"/>
    <mergeCell ref="B35:D35"/>
    <mergeCell ref="B36:D36"/>
    <mergeCell ref="I20:K20"/>
    <mergeCell ref="I21:K21"/>
    <mergeCell ref="I22:K22"/>
    <mergeCell ref="I23:K23"/>
    <mergeCell ref="B77:I77"/>
    <mergeCell ref="C79:I79"/>
    <mergeCell ref="E81:M81"/>
    <mergeCell ref="E80:J80"/>
    <mergeCell ref="J79:K79"/>
    <mergeCell ref="B27:D27"/>
    <mergeCell ref="B28:D28"/>
    <mergeCell ref="B29:D29"/>
    <mergeCell ref="B30:D30"/>
    <mergeCell ref="B31:D31"/>
    <mergeCell ref="A83:M83"/>
    <mergeCell ref="A73:M73"/>
    <mergeCell ref="B74:I74"/>
    <mergeCell ref="B75:I75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I67:K67"/>
    <mergeCell ref="I68:K68"/>
    <mergeCell ref="I69:K69"/>
    <mergeCell ref="I70:K70"/>
    <mergeCell ref="A86:M86"/>
    <mergeCell ref="K80:M80"/>
    <mergeCell ref="I71:K71"/>
    <mergeCell ref="B78:K78"/>
    <mergeCell ref="A84:M84"/>
    <mergeCell ref="B76:I76"/>
  </mergeCells>
  <printOptions/>
  <pageMargins left="0.4330708661417323" right="0.31496062992125984" top="0.15748031496062992" bottom="0.1968503937007874" header="0.15748031496062992" footer="0.15748031496062992"/>
  <pageSetup fitToHeight="0" fitToWidth="1" horizontalDpi="600" verticalDpi="600" orientation="portrait" paperSize="9" scale="59" r:id="rId1"/>
  <rowBreaks count="1" manualBreakCount="1">
    <brk id="4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Albatros Media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katerina.rychla</dc:creator>
  <cp:keywords/>
  <dc:description/>
  <cp:lastModifiedBy>Hana Fučíková</cp:lastModifiedBy>
  <cp:lastPrinted>2018-08-23T09:29:10Z</cp:lastPrinted>
  <dcterms:created xsi:type="dcterms:W3CDTF">2013-12-13T06:43:05Z</dcterms:created>
  <dcterms:modified xsi:type="dcterms:W3CDTF">2018-10-08T14:13:56Z</dcterms:modified>
  <cp:category/>
  <cp:version/>
  <cp:contentType/>
  <cp:contentStatus/>
</cp:coreProperties>
</file>